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60" windowWidth="28800" windowHeight="12285" tabRatio="567" activeTab="3"/>
  </bookViews>
  <sheets>
    <sheet name="1" sheetId="17" r:id="rId1"/>
    <sheet name="2" sheetId="13" r:id="rId2"/>
    <sheet name="3" sheetId="18" r:id="rId3"/>
    <sheet name="4" sheetId="14" r:id="rId4"/>
    <sheet name="5" sheetId="20" r:id="rId5"/>
  </sheets>
  <definedNames>
    <definedName name="_123">OFFSET(#REF!,,,COUNTA(#REF!)-1)</definedName>
    <definedName name="_xlnm._FilterDatabase" localSheetId="1" hidden="1">'2'!$A$4:$O$497</definedName>
    <definedName name="_xlnm._FilterDatabase" localSheetId="3" hidden="1">'4'!$A$4:$L$153</definedName>
    <definedName name="_Order1" hidden="1">255</definedName>
    <definedName name="_Order2" hidden="1">255</definedName>
    <definedName name="a">#REF!</definedName>
    <definedName name="aa">#REF!</definedName>
    <definedName name="AccessDatabase" hidden="1">"D:\文_件\省长专项\2000省长专项审批.mdb"</definedName>
    <definedName name="data">#REF!</definedName>
    <definedName name="database2">#REF!</definedName>
    <definedName name="database3">#REF!</definedName>
    <definedName name="ddd">#REF!</definedName>
    <definedName name="hhhh">#REF!</definedName>
    <definedName name="kkkk">#REF!</definedName>
    <definedName name="_xlnm.Print_Area" localSheetId="0">'1'!$A$1:$L$42</definedName>
    <definedName name="_xlnm.Print_Area" localSheetId="1">'2'!$A$1:$H$497</definedName>
    <definedName name="_xlnm.Print_Area" localSheetId="2">'3'!$A$1:$L$37</definedName>
    <definedName name="_xlnm.Print_Area" localSheetId="3">'4'!$A$1:$H$153</definedName>
    <definedName name="_xlnm.Print_Area">#REF!</definedName>
    <definedName name="_xlnm.Print_Titles" localSheetId="1">'2'!$1:$4</definedName>
    <definedName name="_xlnm.Print_Titles" localSheetId="3">'4'!$1:$4</definedName>
    <definedName name="_xlnm.Print_Titles">#N/A</definedName>
    <definedName name="sheng">#REF!</definedName>
    <definedName name="北京市行政区划">#REF!</definedName>
    <definedName name="财政供养">#REF!</definedName>
    <definedName name="还有">#REF!</definedName>
    <definedName name="汇率">#REF!</definedName>
    <definedName name="区划">#REF!</definedName>
    <definedName name="生产列1">#REF!</definedName>
    <definedName name="生产列11">#REF!</definedName>
    <definedName name="生产列15">#REF!</definedName>
    <definedName name="生产列16">#REF!</definedName>
    <definedName name="生产列17">#REF!</definedName>
    <definedName name="生产列19">#REF!</definedName>
    <definedName name="生产列2">#REF!</definedName>
    <definedName name="生产列20">#REF!</definedName>
    <definedName name="生产列3">#REF!</definedName>
    <definedName name="生产列4">#REF!</definedName>
    <definedName name="生产列5">#REF!</definedName>
    <definedName name="生产列6">#REF!</definedName>
    <definedName name="生产列7">#REF!</definedName>
    <definedName name="生产列8">#REF!</definedName>
    <definedName name="生产列9">#REF!</definedName>
    <definedName name="生产期">#REF!</definedName>
    <definedName name="生产期1">#REF!</definedName>
    <definedName name="生产期11">#REF!</definedName>
    <definedName name="生产期123">#REF!</definedName>
    <definedName name="生产期15">#REF!</definedName>
    <definedName name="生产期16">#REF!</definedName>
    <definedName name="生产期17">#REF!</definedName>
    <definedName name="生产期18">#REF!</definedName>
    <definedName name="生产期19">#REF!</definedName>
    <definedName name="生产期2">#REF!</definedName>
    <definedName name="生产期20">#REF!</definedName>
    <definedName name="生产期3">#REF!</definedName>
    <definedName name="生产期4">#REF!</definedName>
    <definedName name="生产期5">#REF!</definedName>
    <definedName name="生产期6">#REF!</definedName>
    <definedName name="生产期7">#REF!</definedName>
    <definedName name="生产期8">#REF!</definedName>
    <definedName name="生产期9">#REF!</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2" i="17" l="1"/>
  <c r="D41" i="17" s="1"/>
  <c r="L41" i="17"/>
  <c r="G32" i="17" l="1"/>
  <c r="H32" i="17"/>
  <c r="I32" i="17"/>
  <c r="J32" i="17"/>
  <c r="K32" i="17"/>
  <c r="L32" i="17"/>
  <c r="F32" i="17"/>
  <c r="L37" i="17"/>
  <c r="H37" i="17"/>
  <c r="G37" i="17"/>
  <c r="G40" i="13" l="1"/>
  <c r="G72" i="13"/>
  <c r="G73" i="13"/>
  <c r="G74" i="13"/>
  <c r="G110" i="14" l="1"/>
  <c r="G87" i="14"/>
  <c r="G91" i="14"/>
  <c r="G95" i="14"/>
  <c r="G93" i="14"/>
  <c r="G89" i="14"/>
  <c r="G44" i="14"/>
  <c r="G40" i="14"/>
  <c r="G57" i="14" l="1"/>
  <c r="G68" i="14"/>
  <c r="G70" i="14"/>
  <c r="G59" i="14"/>
  <c r="G36" i="14"/>
  <c r="J25" i="18" l="1"/>
  <c r="J29" i="20" l="1"/>
  <c r="F29" i="20"/>
  <c r="E29" i="20"/>
  <c r="D29" i="20"/>
  <c r="L28" i="20"/>
  <c r="K28" i="20"/>
  <c r="J28" i="20"/>
  <c r="F27" i="20"/>
  <c r="L26" i="20"/>
  <c r="F26" i="20"/>
  <c r="L25" i="20"/>
  <c r="K25" i="20"/>
  <c r="J25" i="20"/>
  <c r="F25" i="20"/>
  <c r="D25" i="20"/>
  <c r="L23" i="20"/>
  <c r="K23" i="20"/>
  <c r="J23" i="20"/>
  <c r="F23" i="20"/>
  <c r="E23" i="20"/>
  <c r="D23" i="20"/>
  <c r="F22" i="20"/>
  <c r="F21" i="20"/>
  <c r="F20" i="20"/>
  <c r="L19" i="20"/>
  <c r="F19" i="20"/>
  <c r="L18" i="20"/>
  <c r="F18" i="20"/>
  <c r="L17" i="20"/>
  <c r="K17" i="20"/>
  <c r="J17" i="20"/>
  <c r="F17" i="20"/>
  <c r="L16" i="20"/>
  <c r="F16" i="20"/>
  <c r="L15" i="20"/>
  <c r="F15" i="20"/>
  <c r="L14" i="20"/>
  <c r="F14" i="20"/>
  <c r="L13" i="20"/>
  <c r="F13" i="20"/>
  <c r="E13" i="20"/>
  <c r="D13" i="20"/>
  <c r="L12" i="20"/>
  <c r="L11" i="20"/>
  <c r="K11" i="20"/>
  <c r="J11" i="20"/>
  <c r="L10" i="20"/>
  <c r="K10" i="20"/>
  <c r="J10" i="20"/>
  <c r="J8" i="20"/>
  <c r="F8" i="20"/>
  <c r="D8" i="20"/>
  <c r="L7" i="20"/>
  <c r="K7" i="20"/>
  <c r="J7" i="20"/>
  <c r="F7" i="20"/>
  <c r="E7" i="20"/>
  <c r="D7" i="20"/>
  <c r="E153" i="14"/>
  <c r="G152" i="14"/>
  <c r="G151" i="14"/>
  <c r="G150" i="14"/>
  <c r="G149" i="14"/>
  <c r="G148" i="14"/>
  <c r="G147" i="14"/>
  <c r="G146" i="14"/>
  <c r="G145" i="14"/>
  <c r="G144" i="14"/>
  <c r="G143" i="14"/>
  <c r="G142" i="14"/>
  <c r="G141" i="14"/>
  <c r="G140" i="14"/>
  <c r="G139" i="14"/>
  <c r="G138" i="14"/>
  <c r="G137" i="14"/>
  <c r="G136" i="14"/>
  <c r="G135" i="14"/>
  <c r="G134" i="14"/>
  <c r="G133" i="14"/>
  <c r="G132" i="14"/>
  <c r="G131" i="14"/>
  <c r="G130" i="14"/>
  <c r="G129" i="14"/>
  <c r="G128" i="14"/>
  <c r="G127" i="14"/>
  <c r="G126" i="14"/>
  <c r="G125" i="14"/>
  <c r="G124" i="14"/>
  <c r="G123" i="14"/>
  <c r="G122" i="14"/>
  <c r="G121" i="14"/>
  <c r="G120" i="14"/>
  <c r="G119" i="14"/>
  <c r="G118" i="14"/>
  <c r="G117" i="14"/>
  <c r="G116" i="14"/>
  <c r="G115" i="14"/>
  <c r="G114" i="14"/>
  <c r="G113" i="14"/>
  <c r="G112" i="14"/>
  <c r="G111" i="14"/>
  <c r="G109" i="14"/>
  <c r="G108" i="14"/>
  <c r="G107" i="14"/>
  <c r="G106" i="14"/>
  <c r="G105" i="14"/>
  <c r="G104" i="14"/>
  <c r="G103" i="14"/>
  <c r="G102" i="14"/>
  <c r="G101" i="14"/>
  <c r="G100" i="14"/>
  <c r="G99" i="14"/>
  <c r="G98" i="14"/>
  <c r="G97" i="14"/>
  <c r="G96" i="14"/>
  <c r="G94" i="14"/>
  <c r="G92" i="14"/>
  <c r="G90" i="14"/>
  <c r="G88" i="14"/>
  <c r="G86" i="14"/>
  <c r="G85" i="14"/>
  <c r="G84" i="14"/>
  <c r="G83" i="14"/>
  <c r="G82" i="14"/>
  <c r="G81" i="14"/>
  <c r="G80" i="14"/>
  <c r="G79" i="14"/>
  <c r="G78" i="14"/>
  <c r="G77" i="14"/>
  <c r="G76" i="14"/>
  <c r="G75" i="14"/>
  <c r="G74" i="14"/>
  <c r="G73" i="14"/>
  <c r="G72" i="14"/>
  <c r="G71" i="14"/>
  <c r="G69" i="14"/>
  <c r="G66" i="14"/>
  <c r="G65" i="14"/>
  <c r="G64" i="14"/>
  <c r="G63" i="14"/>
  <c r="G62" i="14"/>
  <c r="G61" i="14"/>
  <c r="G60" i="14"/>
  <c r="G58" i="14"/>
  <c r="G56" i="14"/>
  <c r="G55" i="14"/>
  <c r="G54" i="14"/>
  <c r="G53" i="14"/>
  <c r="G52" i="14"/>
  <c r="G51" i="14"/>
  <c r="G50" i="14"/>
  <c r="G49" i="14"/>
  <c r="G48" i="14"/>
  <c r="G47" i="14"/>
  <c r="G46" i="14"/>
  <c r="G45" i="14"/>
  <c r="G43" i="14"/>
  <c r="G42" i="14"/>
  <c r="G41" i="14"/>
  <c r="G39" i="14"/>
  <c r="G38" i="14"/>
  <c r="G37" i="14"/>
  <c r="G35" i="14"/>
  <c r="G34" i="14"/>
  <c r="G33" i="14"/>
  <c r="G32" i="14"/>
  <c r="G31" i="14"/>
  <c r="F30" i="14"/>
  <c r="G30" i="14" s="1"/>
  <c r="F29" i="14"/>
  <c r="G29" i="14" s="1"/>
  <c r="F28" i="14"/>
  <c r="G27" i="14"/>
  <c r="G26" i="14"/>
  <c r="G25" i="14"/>
  <c r="G24" i="14"/>
  <c r="G23" i="14"/>
  <c r="G22" i="14"/>
  <c r="G21" i="14"/>
  <c r="G20" i="14"/>
  <c r="G19" i="14"/>
  <c r="G18" i="14"/>
  <c r="G17" i="14"/>
  <c r="G16" i="14"/>
  <c r="G15" i="14"/>
  <c r="G14" i="14"/>
  <c r="G13" i="14"/>
  <c r="G12" i="14"/>
  <c r="G11" i="14"/>
  <c r="G10" i="14"/>
  <c r="G9" i="14"/>
  <c r="G8" i="14"/>
  <c r="G7" i="14"/>
  <c r="G6" i="14"/>
  <c r="G5" i="14"/>
  <c r="F37" i="18"/>
  <c r="K36" i="18"/>
  <c r="F36" i="18"/>
  <c r="D36" i="18"/>
  <c r="C36" i="18"/>
  <c r="B36" i="18"/>
  <c r="L33" i="18"/>
  <c r="H33" i="18"/>
  <c r="G33" i="18"/>
  <c r="D33" i="18"/>
  <c r="L32" i="18"/>
  <c r="H32" i="18"/>
  <c r="G32" i="18"/>
  <c r="D32" i="18"/>
  <c r="L31" i="18"/>
  <c r="H31" i="18"/>
  <c r="G31" i="18"/>
  <c r="D31" i="18"/>
  <c r="L30" i="18"/>
  <c r="K30" i="18"/>
  <c r="J30" i="18"/>
  <c r="I30" i="18"/>
  <c r="H30" i="18"/>
  <c r="G30" i="18"/>
  <c r="F30" i="18"/>
  <c r="D30" i="18"/>
  <c r="C30" i="18"/>
  <c r="B30" i="18"/>
  <c r="K29" i="18"/>
  <c r="F29" i="18"/>
  <c r="D29" i="18"/>
  <c r="C29" i="18"/>
  <c r="B29" i="18"/>
  <c r="L27" i="18"/>
  <c r="L26" i="18"/>
  <c r="I26" i="18"/>
  <c r="H26" i="18"/>
  <c r="G26" i="18"/>
  <c r="I25" i="18"/>
  <c r="I23" i="18" s="1"/>
  <c r="H25" i="18"/>
  <c r="H23" i="18" s="1"/>
  <c r="G23" i="18" s="1"/>
  <c r="L23" i="18" s="1"/>
  <c r="D25" i="18"/>
  <c r="L24" i="18"/>
  <c r="H24" i="18"/>
  <c r="G24" i="18"/>
  <c r="D24" i="18"/>
  <c r="K23" i="18"/>
  <c r="J23" i="18"/>
  <c r="F23" i="18"/>
  <c r="D23" i="18"/>
  <c r="B23" i="18"/>
  <c r="L20" i="18"/>
  <c r="G20" i="18"/>
  <c r="D20" i="18"/>
  <c r="L19" i="18"/>
  <c r="K19" i="18"/>
  <c r="J19" i="18"/>
  <c r="I19" i="18"/>
  <c r="H19" i="18"/>
  <c r="G19" i="18"/>
  <c r="F19" i="18"/>
  <c r="D19" i="18"/>
  <c r="J18" i="18"/>
  <c r="I18" i="18"/>
  <c r="D18" i="18"/>
  <c r="J17" i="18"/>
  <c r="I17" i="18"/>
  <c r="D17" i="18"/>
  <c r="J16" i="18"/>
  <c r="I16" i="18"/>
  <c r="D16" i="18"/>
  <c r="J15" i="18"/>
  <c r="I15" i="18"/>
  <c r="H15" i="18" s="1"/>
  <c r="G15" i="18" s="1"/>
  <c r="L15" i="18" s="1"/>
  <c r="D15" i="18"/>
  <c r="J14" i="18"/>
  <c r="J13" i="18" s="1"/>
  <c r="J29" i="18" s="1"/>
  <c r="J36" i="18" s="1"/>
  <c r="I14" i="18"/>
  <c r="D14" i="18"/>
  <c r="K13" i="18"/>
  <c r="F13" i="18"/>
  <c r="D13" i="18"/>
  <c r="C13" i="18"/>
  <c r="B13" i="18"/>
  <c r="L12" i="18"/>
  <c r="G12" i="18"/>
  <c r="D12" i="18"/>
  <c r="L11" i="18"/>
  <c r="G11" i="18"/>
  <c r="D11" i="18"/>
  <c r="L10" i="18"/>
  <c r="K10" i="18"/>
  <c r="J10" i="18"/>
  <c r="I10" i="18"/>
  <c r="H10" i="18"/>
  <c r="G10" i="18"/>
  <c r="F10" i="18"/>
  <c r="D10" i="18"/>
  <c r="L9" i="18"/>
  <c r="G9" i="18"/>
  <c r="D9" i="18"/>
  <c r="L8" i="18"/>
  <c r="K8" i="18"/>
  <c r="J8" i="18"/>
  <c r="I8" i="18"/>
  <c r="H8" i="18"/>
  <c r="G8" i="18"/>
  <c r="D8" i="18"/>
  <c r="F497" i="13"/>
  <c r="E497" i="13"/>
  <c r="G488" i="13"/>
  <c r="G478" i="13"/>
  <c r="G475" i="13"/>
  <c r="G474" i="13"/>
  <c r="G473" i="13"/>
  <c r="G472" i="13"/>
  <c r="G451" i="13"/>
  <c r="G450" i="13"/>
  <c r="G438" i="13"/>
  <c r="G437" i="13"/>
  <c r="G436" i="13"/>
  <c r="G435" i="13"/>
  <c r="G434" i="13"/>
  <c r="G433" i="13"/>
  <c r="G432" i="13"/>
  <c r="G431" i="13"/>
  <c r="G430" i="13"/>
  <c r="G429" i="13"/>
  <c r="G428" i="13"/>
  <c r="G427" i="13"/>
  <c r="G424" i="13"/>
  <c r="G423" i="13"/>
  <c r="G422" i="13"/>
  <c r="G421" i="13"/>
  <c r="G420" i="13"/>
  <c r="G419" i="13"/>
  <c r="G418" i="13"/>
  <c r="G417" i="13"/>
  <c r="G416" i="13"/>
  <c r="G496" i="13"/>
  <c r="G382" i="13"/>
  <c r="G404" i="13"/>
  <c r="G370" i="13"/>
  <c r="G369" i="13"/>
  <c r="G326" i="13"/>
  <c r="G318" i="13"/>
  <c r="G317" i="13"/>
  <c r="G263" i="13"/>
  <c r="G262" i="13"/>
  <c r="G261" i="13"/>
  <c r="F495" i="13"/>
  <c r="G495" i="13" s="1"/>
  <c r="G196" i="13"/>
  <c r="G195" i="13"/>
  <c r="G194" i="13"/>
  <c r="G193" i="13"/>
  <c r="G187" i="13"/>
  <c r="G179" i="13"/>
  <c r="G178" i="13"/>
  <c r="G171" i="13"/>
  <c r="G170" i="13"/>
  <c r="G177" i="13"/>
  <c r="G176" i="13"/>
  <c r="G175" i="13"/>
  <c r="G169" i="13"/>
  <c r="G168" i="13"/>
  <c r="G167" i="13"/>
  <c r="G166" i="13"/>
  <c r="G165" i="13"/>
  <c r="G164" i="13"/>
  <c r="G163" i="13"/>
  <c r="G162" i="13"/>
  <c r="G161" i="13"/>
  <c r="G160" i="13"/>
  <c r="G159" i="13"/>
  <c r="G158" i="13"/>
  <c r="G157" i="13"/>
  <c r="G156" i="13"/>
  <c r="G155" i="13"/>
  <c r="G154" i="13"/>
  <c r="G153" i="13"/>
  <c r="G152" i="13"/>
  <c r="G151" i="13"/>
  <c r="G150" i="13"/>
  <c r="G149" i="13"/>
  <c r="G148" i="13"/>
  <c r="G147" i="13"/>
  <c r="G146" i="13"/>
  <c r="G145" i="13"/>
  <c r="G114" i="13"/>
  <c r="G113" i="13"/>
  <c r="G112" i="13"/>
  <c r="G111" i="13"/>
  <c r="G110" i="13"/>
  <c r="G102" i="13"/>
  <c r="G101" i="13"/>
  <c r="G109" i="13"/>
  <c r="G108" i="13"/>
  <c r="G107" i="13"/>
  <c r="G106" i="13"/>
  <c r="G105" i="13"/>
  <c r="G104" i="13"/>
  <c r="G95" i="13"/>
  <c r="G94" i="13"/>
  <c r="G93" i="13"/>
  <c r="G92" i="13"/>
  <c r="G91" i="13"/>
  <c r="G90" i="13"/>
  <c r="G89" i="13"/>
  <c r="G88" i="13"/>
  <c r="G87" i="13"/>
  <c r="G86" i="13"/>
  <c r="G100" i="13"/>
  <c r="G99" i="13"/>
  <c r="G98" i="13"/>
  <c r="G97" i="13"/>
  <c r="G103" i="13"/>
  <c r="G96" i="13"/>
  <c r="G85" i="13"/>
  <c r="G84" i="13"/>
  <c r="G83" i="13"/>
  <c r="G82" i="13"/>
  <c r="G81" i="13"/>
  <c r="G71" i="13"/>
  <c r="G70" i="13"/>
  <c r="G69" i="13"/>
  <c r="G68" i="13"/>
  <c r="G67" i="13"/>
  <c r="G66" i="13"/>
  <c r="G65" i="13"/>
  <c r="G64" i="13"/>
  <c r="G63" i="13"/>
  <c r="G62" i="13"/>
  <c r="G50" i="13"/>
  <c r="G49" i="13"/>
  <c r="G48" i="13"/>
  <c r="G47" i="13"/>
  <c r="G46" i="13"/>
  <c r="G45" i="13"/>
  <c r="G44" i="13"/>
  <c r="G43" i="13"/>
  <c r="G42" i="13"/>
  <c r="G41" i="13"/>
  <c r="G39" i="13"/>
  <c r="G38" i="13"/>
  <c r="G37" i="13"/>
  <c r="G36" i="13"/>
  <c r="G26" i="13"/>
  <c r="G25" i="13"/>
  <c r="G24" i="13"/>
  <c r="G23" i="13"/>
  <c r="G9" i="13"/>
  <c r="G8" i="13"/>
  <c r="G7" i="13"/>
  <c r="G494" i="13"/>
  <c r="G493" i="13"/>
  <c r="G492" i="13"/>
  <c r="G491" i="13"/>
  <c r="G490" i="13"/>
  <c r="G489" i="13"/>
  <c r="G487" i="13"/>
  <c r="G486" i="13"/>
  <c r="G485" i="13"/>
  <c r="G484" i="13"/>
  <c r="G483" i="13"/>
  <c r="G482" i="13"/>
  <c r="G481" i="13"/>
  <c r="G480" i="13"/>
  <c r="G479" i="13"/>
  <c r="G477" i="13"/>
  <c r="G476" i="13"/>
  <c r="G471" i="13"/>
  <c r="G469" i="13"/>
  <c r="G468" i="13"/>
  <c r="G467" i="13"/>
  <c r="G466" i="13"/>
  <c r="G465" i="13"/>
  <c r="G464" i="13"/>
  <c r="G463" i="13"/>
  <c r="G462" i="13"/>
  <c r="G461" i="13"/>
  <c r="G460" i="13"/>
  <c r="G459" i="13"/>
  <c r="G458" i="13"/>
  <c r="G457" i="13"/>
  <c r="G456" i="13"/>
  <c r="G455" i="13"/>
  <c r="G454" i="13"/>
  <c r="G453" i="13"/>
  <c r="G452" i="13"/>
  <c r="G449" i="13"/>
  <c r="G448" i="13"/>
  <c r="G447" i="13"/>
  <c r="G446" i="13"/>
  <c r="G445" i="13"/>
  <c r="G444" i="13"/>
  <c r="G443" i="13"/>
  <c r="G442" i="13"/>
  <c r="G441" i="13"/>
  <c r="G440" i="13"/>
  <c r="G439" i="13"/>
  <c r="G426" i="13"/>
  <c r="G425" i="13"/>
  <c r="G415" i="13"/>
  <c r="G414" i="13"/>
  <c r="G410" i="13"/>
  <c r="G409" i="13"/>
  <c r="G408" i="13"/>
  <c r="G407" i="13"/>
  <c r="G406" i="13"/>
  <c r="G405" i="13"/>
  <c r="G403" i="13"/>
  <c r="G402" i="13"/>
  <c r="G401" i="13"/>
  <c r="G400" i="13"/>
  <c r="G399" i="13"/>
  <c r="G398" i="13"/>
  <c r="G397" i="13"/>
  <c r="G396" i="13"/>
  <c r="G395" i="13"/>
  <c r="G394" i="13"/>
  <c r="G393" i="13"/>
  <c r="G392" i="13"/>
  <c r="G391" i="13"/>
  <c r="G390" i="13"/>
  <c r="G389" i="13"/>
  <c r="G388" i="13"/>
  <c r="G387" i="13"/>
  <c r="G386" i="13"/>
  <c r="G385" i="13"/>
  <c r="G384" i="13"/>
  <c r="G383" i="13"/>
  <c r="G381" i="13"/>
  <c r="G380" i="13"/>
  <c r="G379" i="13"/>
  <c r="G378" i="13"/>
  <c r="G377" i="13"/>
  <c r="G376" i="13"/>
  <c r="G375" i="13"/>
  <c r="G374" i="13"/>
  <c r="G373" i="13"/>
  <c r="G372" i="13"/>
  <c r="G371" i="13"/>
  <c r="G368" i="13"/>
  <c r="G367" i="13"/>
  <c r="G366" i="13"/>
  <c r="G365" i="13"/>
  <c r="G364" i="13"/>
  <c r="G363" i="13"/>
  <c r="G362" i="13"/>
  <c r="G361" i="13"/>
  <c r="G360" i="13"/>
  <c r="G359" i="13"/>
  <c r="G358" i="13"/>
  <c r="G357" i="13"/>
  <c r="G356" i="13"/>
  <c r="G355" i="13"/>
  <c r="G354" i="13"/>
  <c r="G353" i="13"/>
  <c r="G352" i="13"/>
  <c r="G351" i="13"/>
  <c r="G350" i="13"/>
  <c r="G349" i="13"/>
  <c r="G348" i="13"/>
  <c r="G347" i="13"/>
  <c r="G346" i="13"/>
  <c r="G345" i="13"/>
  <c r="G344" i="13"/>
  <c r="G343" i="13"/>
  <c r="G342" i="13"/>
  <c r="G341" i="13"/>
  <c r="G340" i="13"/>
  <c r="G339" i="13"/>
  <c r="G338" i="13"/>
  <c r="G337" i="13"/>
  <c r="G336" i="13"/>
  <c r="G335" i="13"/>
  <c r="G334" i="13"/>
  <c r="G333" i="13"/>
  <c r="G332" i="13"/>
  <c r="G331" i="13"/>
  <c r="G330" i="13"/>
  <c r="G329" i="13"/>
  <c r="G328" i="13"/>
  <c r="G327" i="13"/>
  <c r="G325" i="13"/>
  <c r="G324" i="13"/>
  <c r="G323" i="13"/>
  <c r="G321" i="13"/>
  <c r="G320" i="13"/>
  <c r="G319" i="13"/>
  <c r="G316" i="13"/>
  <c r="G315" i="13"/>
  <c r="G314" i="13"/>
  <c r="G313" i="13"/>
  <c r="G312" i="13"/>
  <c r="G311" i="13"/>
  <c r="G310" i="13"/>
  <c r="G309" i="13"/>
  <c r="G308" i="13"/>
  <c r="G307" i="13"/>
  <c r="G306" i="13"/>
  <c r="G305" i="13"/>
  <c r="G304" i="13"/>
  <c r="G303" i="13"/>
  <c r="G302" i="13"/>
  <c r="G301" i="13"/>
  <c r="G300" i="13"/>
  <c r="G299" i="13"/>
  <c r="G298" i="13"/>
  <c r="G297" i="13"/>
  <c r="G296" i="13"/>
  <c r="G295" i="13"/>
  <c r="G294" i="13"/>
  <c r="G293" i="13"/>
  <c r="G292" i="13"/>
  <c r="G291" i="13"/>
  <c r="G290" i="13"/>
  <c r="G289" i="13"/>
  <c r="G288" i="13"/>
  <c r="G287" i="13"/>
  <c r="G286" i="13"/>
  <c r="G285" i="13"/>
  <c r="G284" i="13"/>
  <c r="G283" i="13"/>
  <c r="G282" i="13"/>
  <c r="G281" i="13"/>
  <c r="G280" i="13"/>
  <c r="G279" i="13"/>
  <c r="G278" i="13"/>
  <c r="G277" i="13"/>
  <c r="G276" i="13"/>
  <c r="G275" i="13"/>
  <c r="G274" i="13"/>
  <c r="G273" i="13"/>
  <c r="G272" i="13"/>
  <c r="G271" i="13"/>
  <c r="G270" i="13"/>
  <c r="G269" i="13"/>
  <c r="G268" i="13"/>
  <c r="G267" i="13"/>
  <c r="G266" i="13"/>
  <c r="G265" i="13"/>
  <c r="G264" i="13"/>
  <c r="G260" i="13"/>
  <c r="G259" i="13"/>
  <c r="G258" i="13"/>
  <c r="G257" i="13"/>
  <c r="G256" i="13"/>
  <c r="G255" i="13"/>
  <c r="G254" i="13"/>
  <c r="G253" i="13"/>
  <c r="G252" i="13"/>
  <c r="G251" i="13"/>
  <c r="G250" i="13"/>
  <c r="G249" i="13"/>
  <c r="G248" i="13"/>
  <c r="G247" i="13"/>
  <c r="G246" i="13"/>
  <c r="G245" i="13"/>
  <c r="G244" i="13"/>
  <c r="G243" i="13"/>
  <c r="G242" i="13"/>
  <c r="G241" i="13"/>
  <c r="G240" i="13"/>
  <c r="G239" i="13"/>
  <c r="G238" i="13"/>
  <c r="G237" i="13"/>
  <c r="G236" i="13"/>
  <c r="G235" i="13"/>
  <c r="G234" i="13"/>
  <c r="G233" i="13"/>
  <c r="G232" i="13"/>
  <c r="G231" i="13"/>
  <c r="G230" i="13"/>
  <c r="G229" i="13"/>
  <c r="G228" i="13"/>
  <c r="G227" i="13"/>
  <c r="G226" i="13"/>
  <c r="G225" i="13"/>
  <c r="G224" i="13"/>
  <c r="G223" i="13"/>
  <c r="G222" i="13"/>
  <c r="G221" i="13"/>
  <c r="G220" i="13"/>
  <c r="G219" i="13"/>
  <c r="G218" i="13"/>
  <c r="G217" i="13"/>
  <c r="G216" i="13"/>
  <c r="G215" i="13"/>
  <c r="G214" i="13"/>
  <c r="G213" i="13"/>
  <c r="G212" i="13"/>
  <c r="G211" i="13"/>
  <c r="G210" i="13"/>
  <c r="G209" i="13"/>
  <c r="G208" i="13"/>
  <c r="G207" i="13"/>
  <c r="G206" i="13"/>
  <c r="G205" i="13"/>
  <c r="G204" i="13"/>
  <c r="G203" i="13"/>
  <c r="G202" i="13"/>
  <c r="G201" i="13"/>
  <c r="G200" i="13"/>
  <c r="G199" i="13"/>
  <c r="G198" i="13"/>
  <c r="G197" i="13"/>
  <c r="G192" i="13"/>
  <c r="G191" i="13"/>
  <c r="G190" i="13"/>
  <c r="G189" i="13"/>
  <c r="G188" i="13"/>
  <c r="G186" i="13"/>
  <c r="G185" i="13"/>
  <c r="G184" i="13"/>
  <c r="G183" i="13"/>
  <c r="G182" i="13"/>
  <c r="G181" i="13"/>
  <c r="G180" i="13"/>
  <c r="G144" i="13"/>
  <c r="G143" i="13"/>
  <c r="G142" i="13"/>
  <c r="G141" i="13"/>
  <c r="G140" i="13"/>
  <c r="G139" i="13"/>
  <c r="G138" i="13"/>
  <c r="G137" i="13"/>
  <c r="G136" i="13"/>
  <c r="G135" i="13"/>
  <c r="G134" i="13"/>
  <c r="G133" i="13"/>
  <c r="G132" i="13"/>
  <c r="G131" i="13"/>
  <c r="G130" i="13"/>
  <c r="G129" i="13"/>
  <c r="G128" i="13"/>
  <c r="G127" i="13"/>
  <c r="G126" i="13"/>
  <c r="G125" i="13"/>
  <c r="G124" i="13"/>
  <c r="G123" i="13"/>
  <c r="G122" i="13"/>
  <c r="G121" i="13"/>
  <c r="G120" i="13"/>
  <c r="G119" i="13"/>
  <c r="G118" i="13"/>
  <c r="G117" i="13"/>
  <c r="G116" i="13"/>
  <c r="G115" i="13"/>
  <c r="G80" i="13"/>
  <c r="G79" i="13"/>
  <c r="G78" i="13"/>
  <c r="G77" i="13"/>
  <c r="G76" i="13"/>
  <c r="G75" i="13"/>
  <c r="G61" i="13"/>
  <c r="G60" i="13"/>
  <c r="G59" i="13"/>
  <c r="G58" i="13"/>
  <c r="G57" i="13"/>
  <c r="G56" i="13"/>
  <c r="G55" i="13"/>
  <c r="G54" i="13"/>
  <c r="G53" i="13"/>
  <c r="G52" i="13"/>
  <c r="G51" i="13"/>
  <c r="G35" i="13"/>
  <c r="G34" i="13"/>
  <c r="G33" i="13"/>
  <c r="G32" i="13"/>
  <c r="G31" i="13"/>
  <c r="G30" i="13"/>
  <c r="G29" i="13"/>
  <c r="G28" i="13"/>
  <c r="G27" i="13"/>
  <c r="G22" i="13"/>
  <c r="G21" i="13"/>
  <c r="G20" i="13"/>
  <c r="G19" i="13"/>
  <c r="G18" i="13"/>
  <c r="G17" i="13"/>
  <c r="G16" i="13"/>
  <c r="G15" i="13"/>
  <c r="G14" i="13"/>
  <c r="G13" i="13"/>
  <c r="G12" i="13"/>
  <c r="G11" i="13"/>
  <c r="G10" i="13"/>
  <c r="G6" i="13"/>
  <c r="G5" i="13"/>
  <c r="G470" i="13"/>
  <c r="G413" i="13"/>
  <c r="G412" i="13"/>
  <c r="G411" i="13"/>
  <c r="F42" i="17"/>
  <c r="K41" i="17"/>
  <c r="F41" i="17"/>
  <c r="B41" i="17"/>
  <c r="D40" i="17"/>
  <c r="D37" i="17"/>
  <c r="L36" i="17"/>
  <c r="H36" i="17"/>
  <c r="G36" i="17"/>
  <c r="D36" i="17"/>
  <c r="L35" i="17"/>
  <c r="H35" i="17"/>
  <c r="G35" i="17"/>
  <c r="D35" i="17"/>
  <c r="L34" i="17"/>
  <c r="H34" i="17"/>
  <c r="G34" i="17"/>
  <c r="D34" i="17"/>
  <c r="L33" i="17"/>
  <c r="H33" i="17"/>
  <c r="G33" i="17"/>
  <c r="D33" i="17"/>
  <c r="C32" i="17"/>
  <c r="C41" i="17" s="1"/>
  <c r="B32" i="17"/>
  <c r="Q31" i="17"/>
  <c r="P31" i="17"/>
  <c r="O31" i="17"/>
  <c r="K31" i="17"/>
  <c r="F31" i="17"/>
  <c r="L30" i="17"/>
  <c r="H30" i="17"/>
  <c r="G30" i="17"/>
  <c r="J29" i="17"/>
  <c r="H29" i="17" s="1"/>
  <c r="G29" i="17" s="1"/>
  <c r="I29" i="17"/>
  <c r="L28" i="17"/>
  <c r="J28" i="17"/>
  <c r="I28" i="17"/>
  <c r="H28" i="17"/>
  <c r="G28" i="17"/>
  <c r="L27" i="17"/>
  <c r="J27" i="17"/>
  <c r="I27" i="17"/>
  <c r="H27" i="17"/>
  <c r="G27" i="17"/>
  <c r="L26" i="17"/>
  <c r="J26" i="17"/>
  <c r="I26" i="17"/>
  <c r="H26" i="17"/>
  <c r="G26" i="17"/>
  <c r="L25" i="17"/>
  <c r="J25" i="17"/>
  <c r="I25" i="17"/>
  <c r="H25" i="17"/>
  <c r="G25" i="17"/>
  <c r="J24" i="17"/>
  <c r="H24" i="17" s="1"/>
  <c r="G24" i="17" s="1"/>
  <c r="L24" i="17" s="1"/>
  <c r="I24" i="17"/>
  <c r="J23" i="17"/>
  <c r="I23" i="17"/>
  <c r="H23" i="17"/>
  <c r="G23" i="17"/>
  <c r="L23" i="17" s="1"/>
  <c r="L22" i="17"/>
  <c r="J22" i="17"/>
  <c r="I22" i="17"/>
  <c r="H22" i="17"/>
  <c r="G22" i="17"/>
  <c r="L21" i="17"/>
  <c r="J21" i="17"/>
  <c r="I21" i="17"/>
  <c r="H21" i="17"/>
  <c r="G21" i="17"/>
  <c r="L20" i="17"/>
  <c r="J20" i="17"/>
  <c r="I20" i="17"/>
  <c r="H20" i="17"/>
  <c r="G20" i="17"/>
  <c r="J19" i="17"/>
  <c r="I19" i="17"/>
  <c r="H19" i="17"/>
  <c r="G19" i="17"/>
  <c r="L19" i="17" s="1"/>
  <c r="J18" i="17"/>
  <c r="I18" i="17"/>
  <c r="J17" i="17"/>
  <c r="I17" i="17"/>
  <c r="H17" i="17"/>
  <c r="G17" i="17" s="1"/>
  <c r="L17" i="17" s="1"/>
  <c r="J16" i="17"/>
  <c r="I16" i="17"/>
  <c r="H16" i="17"/>
  <c r="G16" i="17" s="1"/>
  <c r="L16" i="17" s="1"/>
  <c r="J15" i="17"/>
  <c r="I15" i="17"/>
  <c r="H15" i="17" s="1"/>
  <c r="G15" i="17" s="1"/>
  <c r="L15" i="17" s="1"/>
  <c r="J14" i="17"/>
  <c r="H14" i="17" s="1"/>
  <c r="G14" i="17" s="1"/>
  <c r="L14" i="17" s="1"/>
  <c r="I14" i="17"/>
  <c r="J13" i="17"/>
  <c r="I13" i="17"/>
  <c r="H13" i="17" s="1"/>
  <c r="G13" i="17" s="1"/>
  <c r="L13" i="17" s="1"/>
  <c r="J12" i="17"/>
  <c r="I12" i="17"/>
  <c r="H12" i="17" s="1"/>
  <c r="G12" i="17" s="1"/>
  <c r="L12" i="17" s="1"/>
  <c r="J11" i="17"/>
  <c r="H11" i="17" s="1"/>
  <c r="G11" i="17" s="1"/>
  <c r="L11" i="17" s="1"/>
  <c r="I11" i="17"/>
  <c r="J10" i="17"/>
  <c r="I10" i="17"/>
  <c r="H10" i="17"/>
  <c r="G10" i="17" s="1"/>
  <c r="L10" i="17" s="1"/>
  <c r="D10" i="17"/>
  <c r="C10" i="17"/>
  <c r="B10" i="17"/>
  <c r="J9" i="17"/>
  <c r="H9" i="17" s="1"/>
  <c r="G9" i="17" s="1"/>
  <c r="L9" i="17" s="1"/>
  <c r="I9" i="17"/>
  <c r="D9" i="17"/>
  <c r="J8" i="17"/>
  <c r="I8" i="17"/>
  <c r="H8" i="17" s="1"/>
  <c r="D8" i="17"/>
  <c r="F153" i="14" l="1"/>
  <c r="G153" i="14" s="1"/>
  <c r="H16" i="18"/>
  <c r="G16" i="18" s="1"/>
  <c r="L16" i="18" s="1"/>
  <c r="H18" i="18"/>
  <c r="G18" i="18" s="1"/>
  <c r="L18" i="18" s="1"/>
  <c r="G28" i="14"/>
  <c r="G25" i="18"/>
  <c r="L25" i="18" s="1"/>
  <c r="I13" i="18"/>
  <c r="I29" i="18" s="1"/>
  <c r="I36" i="18" s="1"/>
  <c r="H17" i="18"/>
  <c r="G17" i="18" s="1"/>
  <c r="L17" i="18" s="1"/>
  <c r="H14" i="18"/>
  <c r="L29" i="17"/>
  <c r="H18" i="17"/>
  <c r="G18" i="17" s="1"/>
  <c r="L18" i="17" s="1"/>
  <c r="J31" i="17"/>
  <c r="J41" i="17" s="1"/>
  <c r="I31" i="17"/>
  <c r="I41" i="17" s="1"/>
  <c r="G8" i="17"/>
  <c r="L8" i="17" s="1"/>
  <c r="G497" i="13"/>
  <c r="G31" i="17" l="1"/>
  <c r="L42" i="17" s="1"/>
  <c r="G14" i="18"/>
  <c r="L14" i="18" s="1"/>
  <c r="H13" i="18"/>
  <c r="H29" i="18" s="1"/>
  <c r="H31" i="17"/>
  <c r="H41" i="17" s="1"/>
  <c r="G41" i="17" s="1"/>
  <c r="G13" i="18" l="1"/>
  <c r="H36" i="18"/>
  <c r="G29" i="18" l="1"/>
  <c r="G36" i="18" s="1"/>
  <c r="L13" i="18"/>
  <c r="L29" i="18" s="1"/>
  <c r="L36" i="18" s="1"/>
  <c r="L37" i="18" s="1"/>
</calcChain>
</file>

<file path=xl/sharedStrings.xml><?xml version="1.0" encoding="utf-8"?>
<sst xmlns="http://schemas.openxmlformats.org/spreadsheetml/2006/main" count="2681" uniqueCount="1192">
  <si>
    <t>附件1：</t>
  </si>
  <si>
    <t>编制日期：2024年12月5日</t>
  </si>
  <si>
    <t>单位：万元</t>
  </si>
  <si>
    <t>收入</t>
  </si>
  <si>
    <t>支出</t>
  </si>
  <si>
    <t>项目</t>
  </si>
  <si>
    <t>年初预算数</t>
  </si>
  <si>
    <t>调整数</t>
  </si>
  <si>
    <t>调整后预算数</t>
  </si>
  <si>
    <t>第一次调整后预算数</t>
  </si>
  <si>
    <t>调整变化</t>
  </si>
  <si>
    <t>压减一般性支出</t>
  </si>
  <si>
    <t>调整我市机关事业单位工作人员住房维修基金</t>
  </si>
  <si>
    <t>合计</t>
  </si>
  <si>
    <t>本级项目调整</t>
  </si>
  <si>
    <t>上年结转资金调整</t>
  </si>
  <si>
    <t>新增</t>
  </si>
  <si>
    <t>小计</t>
  </si>
  <si>
    <t>新增支出</t>
  </si>
  <si>
    <t>调减支出</t>
  </si>
  <si>
    <t>税收收入</t>
  </si>
  <si>
    <t>一、一般公共服务支出</t>
  </si>
  <si>
    <t>非税收入</t>
  </si>
  <si>
    <t>二、国防支出</t>
  </si>
  <si>
    <t>一般公共预算收入合计</t>
  </si>
  <si>
    <t>三、公共安全支出</t>
  </si>
  <si>
    <t>四、教育支出</t>
  </si>
  <si>
    <t>五、科学技术支出</t>
  </si>
  <si>
    <t>六、文化旅游体育与传媒支出</t>
  </si>
  <si>
    <t>七、社会保障和就业支出</t>
  </si>
  <si>
    <t>八、卫生健康支出</t>
  </si>
  <si>
    <t>九、节能环保支出</t>
  </si>
  <si>
    <t>十、城乡社区支出</t>
  </si>
  <si>
    <t>十一、农林水支出</t>
  </si>
  <si>
    <t>十二、交通运输支出</t>
  </si>
  <si>
    <t>十三、资源勘探信息等支出</t>
  </si>
  <si>
    <t>十四、商业服务业等支出</t>
  </si>
  <si>
    <t>十五、金融支出</t>
  </si>
  <si>
    <t>十六、自然资源海洋气象支出</t>
  </si>
  <si>
    <t>十七、住房保障支出</t>
  </si>
  <si>
    <t>十八、粮油物资储备支出</t>
  </si>
  <si>
    <t>十九、灾害防治及应急管理支出</t>
  </si>
  <si>
    <t>二十、债务付息支出</t>
  </si>
  <si>
    <t>二十一、债务发行费用支出</t>
  </si>
  <si>
    <t>二十二、其他支出</t>
  </si>
  <si>
    <t>二十三、预备费</t>
  </si>
  <si>
    <t>一般公共预算支出合计</t>
  </si>
  <si>
    <t>转移性收入</t>
  </si>
  <si>
    <t xml:space="preserve"> 转移性支出</t>
  </si>
  <si>
    <t>税收返还收入</t>
  </si>
  <si>
    <t>体制上解支出</t>
  </si>
  <si>
    <t>财力性补助收入</t>
  </si>
  <si>
    <t>专项上解支出</t>
  </si>
  <si>
    <t>专项补助收入</t>
  </si>
  <si>
    <t>调出资金</t>
  </si>
  <si>
    <t>上年结转收入</t>
  </si>
  <si>
    <t>地方政府一般债务转贷收入</t>
  </si>
  <si>
    <t>调入资金</t>
  </si>
  <si>
    <t>动用预算稳定调节基金</t>
  </si>
  <si>
    <t>区域间转移性收入</t>
  </si>
  <si>
    <t>收入总计</t>
  </si>
  <si>
    <t>支出总计</t>
  </si>
  <si>
    <t>结余</t>
  </si>
  <si>
    <t>附件2：</t>
  </si>
  <si>
    <t>序号</t>
  </si>
  <si>
    <t>科目</t>
  </si>
  <si>
    <t>预算单位</t>
  </si>
  <si>
    <t>预算数</t>
  </si>
  <si>
    <t>备注</t>
  </si>
  <si>
    <t xml:space="preserve"> 
[2130803] 农业保险保费补贴</t>
  </si>
  <si>
    <t>恩平市农业农村局</t>
  </si>
  <si>
    <t>江财农〔2023〕23号2022年第二笔中央财政农业保险保险费补贴资金</t>
  </si>
  <si>
    <t>调减；属收回后重新安排</t>
  </si>
  <si>
    <t xml:space="preserve"> [2130234] 林业草原防灾减灾</t>
  </si>
  <si>
    <t>恩平市林业局</t>
  </si>
  <si>
    <t>恩平市森林火灾预防项目</t>
  </si>
  <si>
    <t>调减</t>
  </si>
  <si>
    <t>恩平市第一次森林火灾风险普查项目</t>
  </si>
  <si>
    <t xml:space="preserve"> [2200510] 气象装备保障维护</t>
  </si>
  <si>
    <t>恩平市气象局</t>
  </si>
  <si>
    <t>预警信息发布设备维护、传播防灾减灾气象信息</t>
  </si>
  <si>
    <t>[2010399] 其他政府办公厅（室）及相关机构事务支出</t>
  </si>
  <si>
    <t>预算国库股代编</t>
  </si>
  <si>
    <t xml:space="preserve"> 
镇级统筹运转经费</t>
  </si>
  <si>
    <t>用于保障镇级“三保”支出，由于年初安排不足，需增加预算</t>
  </si>
  <si>
    <t>行政服务中心</t>
  </si>
  <si>
    <t>服务大厅业务费</t>
  </si>
  <si>
    <t>由基金预算调整到公共预算安排支出</t>
  </si>
  <si>
    <t>[2010499] 其他发展与改革事务支出</t>
  </si>
  <si>
    <t>发改局</t>
  </si>
  <si>
    <t>咨询服务、风险评审、信用体系建设工作经费</t>
  </si>
  <si>
    <t>1.关于同意支持重点项目和专项债券工作经费8万元。（恩府办函[2024]875号）                  2.关于同意安排2024年政府投资项目概算评估工作经费15万元。（恩府办函[2024]605号）</t>
  </si>
  <si>
    <t>非税征收工作经费（防空地下室易地建设费）</t>
  </si>
  <si>
    <t>根据发改局2024年1-6月防空地下室易地建设费的征收情况，增拨该项非税征收工作经费6.2万元，已于7月份增加指标拨付。</t>
  </si>
  <si>
    <t>[2010505] 专项统计业务</t>
  </si>
  <si>
    <t>统计局</t>
  </si>
  <si>
    <t>联网直报单位统计专员通讯补助专项资金</t>
  </si>
  <si>
    <t>[2010508] 统计抽样调查</t>
  </si>
  <si>
    <t>统计专项调查经费</t>
  </si>
  <si>
    <t>[2010608] 财政委托业务支出</t>
  </si>
  <si>
    <t>财政局</t>
  </si>
  <si>
    <t>财政投资评审业务支出</t>
  </si>
  <si>
    <t>[2010699] 其他财政事务支出</t>
  </si>
  <si>
    <t>档案工作经费</t>
  </si>
  <si>
    <t>涉农项目管理费</t>
  </si>
  <si>
    <t>预决算业务经费</t>
  </si>
  <si>
    <t>预算编制执行监督管理培训费</t>
  </si>
  <si>
    <t>全市会计业务管理经费</t>
  </si>
  <si>
    <t>非税收入征管经费</t>
  </si>
  <si>
    <t>[2010799] 其他税收事务支出</t>
  </si>
  <si>
    <t>征收经费</t>
  </si>
  <si>
    <t>税务局征收经费年初预算安排不足，根据实际支出需增加预算</t>
  </si>
  <si>
    <t>[2011199] 其他纪检检察事务支出</t>
  </si>
  <si>
    <t>纪委</t>
  </si>
  <si>
    <t>新办公场所运转经费</t>
  </si>
  <si>
    <t>[2012899] 其他民主党派及工商联事务支出</t>
  </si>
  <si>
    <t>恩平市工商业联合会</t>
  </si>
  <si>
    <t>商会建设经费</t>
  </si>
  <si>
    <t>联络境外工商界经费</t>
  </si>
  <si>
    <t>档案整理经费</t>
  </si>
  <si>
    <t>[2012999] 其他群众团体事务支出</t>
  </si>
  <si>
    <t>共青团恩平市委员会</t>
  </si>
  <si>
    <t>乡镇、街道团委专项工作经费</t>
  </si>
  <si>
    <t>青年人才驿站经费</t>
  </si>
  <si>
    <t>恩平市妇女联合会</t>
  </si>
  <si>
    <t>预留妇女儿童活动中心非税工作经费</t>
  </si>
  <si>
    <t>按照收入实际，据实增加。</t>
  </si>
  <si>
    <t>[2013199] 其他党委办公厅（室）及相关机构事务支出</t>
  </si>
  <si>
    <t>中共恩平市委政法委</t>
  </si>
  <si>
    <t>镇（街）综治中心建设工作经费</t>
  </si>
  <si>
    <t>调整至维稳经费</t>
  </si>
  <si>
    <t>维稳经费</t>
  </si>
  <si>
    <t>法学会工作经费</t>
  </si>
  <si>
    <t>[2013804] 市场主体管理</t>
  </si>
  <si>
    <t>恩平市市场监督管理局</t>
  </si>
  <si>
    <t>商事制度改革经费</t>
  </si>
  <si>
    <t>[2013810] 质量基础</t>
  </si>
  <si>
    <t>推广应用“互联网+明厨亮灶”阳光工程经费</t>
  </si>
  <si>
    <t>[2013816] 食品安全监管</t>
  </si>
  <si>
    <t>四品一械安全监管经费及巡查人员经费</t>
  </si>
  <si>
    <t>食品抽检及农产品快检专项经费</t>
  </si>
  <si>
    <t>个转企扶持经费资金</t>
  </si>
  <si>
    <t>[2013899] 其他市场监督管理事务</t>
  </si>
  <si>
    <t>食品药品监管村居协管员经费</t>
  </si>
  <si>
    <t>知识产权奖补扶持专项资金</t>
  </si>
  <si>
    <t>[2013899]其他市场监督管理事务</t>
  </si>
  <si>
    <t>提前下达2023年市知识产权扶持专项资金和市场监管服务企业发展专项资金(市场监管服务企业发展专项资金--个转企扶持资金)</t>
  </si>
  <si>
    <t>[2014004] 信访业务</t>
  </si>
  <si>
    <t>恩平市信访局</t>
  </si>
  <si>
    <t>解决特殊疑难信访问题资金</t>
  </si>
  <si>
    <t>[2019999] 其他一般公共服务支出</t>
  </si>
  <si>
    <t>经建股代编</t>
  </si>
  <si>
    <t>恩平市海事搜救中心专项资金</t>
  </si>
  <si>
    <t>[2030601] 兵役征集</t>
  </si>
  <si>
    <t>退役军人事务局</t>
  </si>
  <si>
    <t>大学毕业生入伍补助</t>
  </si>
  <si>
    <t>按申请人数实际拨付</t>
  </si>
  <si>
    <t>[2040601] 行政运行</t>
  </si>
  <si>
    <t>恩平市司法局</t>
  </si>
  <si>
    <t>人民调解员补贴经费（另）</t>
  </si>
  <si>
    <t>行政复议辅助人员工作经费</t>
  </si>
  <si>
    <t>社区矫正工作者</t>
  </si>
  <si>
    <t>[2040699] 其他司法支出</t>
  </si>
  <si>
    <t>上缴公证协会及赔偿基金（另）</t>
  </si>
  <si>
    <t>公证处成本费(另）</t>
  </si>
  <si>
    <t>[2040804] 强制隔离戒毒人员支出</t>
  </si>
  <si>
    <t>拘留所</t>
  </si>
  <si>
    <t>伙食费</t>
  </si>
  <si>
    <t>[2060404] 科技成果转化与扩散</t>
  </si>
  <si>
    <t>恩平市科工商务局</t>
  </si>
  <si>
    <t>广州大学产学研创新示范基地服务经费</t>
  </si>
  <si>
    <t>五邑大学产学研创新联盟项目服务经费</t>
  </si>
  <si>
    <t>广东省科学院江门产业技术研究院恩平分院运营经费</t>
  </si>
  <si>
    <t>[2060702] 科普活动</t>
  </si>
  <si>
    <t>恩平市科学技术协会</t>
  </si>
  <si>
    <t>科普活动经费</t>
  </si>
  <si>
    <t>[2060703] 青少年科技活动</t>
  </si>
  <si>
    <t>青少年科技活动经费</t>
  </si>
  <si>
    <t>[2060704] 学术交流活动</t>
  </si>
  <si>
    <t>学术交流活动经费</t>
  </si>
  <si>
    <t>[2060799] 其他科学技术普及支出</t>
  </si>
  <si>
    <t>其他科学技术普及支出</t>
  </si>
  <si>
    <t>[2069999] 其他科学技术支出</t>
  </si>
  <si>
    <t>政法网（二期）工程建设资金</t>
  </si>
  <si>
    <t>项目不开展，压减</t>
  </si>
  <si>
    <t>综治中心规范化建设提档升级工作经费</t>
  </si>
  <si>
    <t>政法委系统电子政务内网联网建设经费</t>
  </si>
  <si>
    <t>调整到法学会工作经费4万元</t>
  </si>
  <si>
    <t>小微双创基地（三号楼）维持经费</t>
  </si>
  <si>
    <t>科技计划类专项资金</t>
  </si>
  <si>
    <t>新春鼓励制造业企业增产增收奖励资金</t>
  </si>
  <si>
    <t>支持先进制造业企业技术改造资金</t>
  </si>
  <si>
    <t>江门市促进商贸流通业高质量发展专项资金</t>
  </si>
  <si>
    <t>产业共建扶持政策补助资金</t>
  </si>
  <si>
    <t>“倍增计划”奖励资金</t>
  </si>
  <si>
    <t>扶持小微企业上规模扶持资金</t>
  </si>
  <si>
    <t>一二三产业发展及扶持中小企业经济发展专项资金</t>
  </si>
  <si>
    <t>外贸高质量发展专项资金</t>
  </si>
  <si>
    <t>2023年上半年江门市制造业企业设备购置奖励资金</t>
  </si>
  <si>
    <t>[2069999]其他科学技术支出</t>
  </si>
  <si>
    <t>提前下达2023年市扶持科技发展专项资金(高新技术企业发展补助专项)</t>
  </si>
  <si>
    <t>江财教[2022]134号</t>
  </si>
  <si>
    <t>提前下达2023年市扶持科技发展专项资金(科技金融专项)</t>
  </si>
  <si>
    <t>提前下达2024年市扶持科技发展专项资金(重大科技计划项目专项)</t>
  </si>
  <si>
    <t>提前下达2022年市扶持科技发展专项资金的通知（高新技术企业发展补助专项）</t>
  </si>
  <si>
    <t>江财工[2022]1号</t>
  </si>
  <si>
    <t>提前下达2022年市扶持科技发展专项资金的通知（科技创新平台建设资助专项）</t>
  </si>
  <si>
    <t>恩平市公安局</t>
  </si>
  <si>
    <t>公安局治安监控系统租赁费</t>
  </si>
  <si>
    <t>恩平市资产管理委员会办公室</t>
  </si>
  <si>
    <t>重点项目建设资金</t>
  </si>
  <si>
    <t>[2080206] 社会组织管理</t>
  </si>
  <si>
    <t>民政局</t>
  </si>
  <si>
    <t>购买社会组织法人证书工本费</t>
  </si>
  <si>
    <t>未发生支付</t>
  </si>
  <si>
    <t>社会组织法定代表人离任审计、注销清算和委托第三方抽查审计社会组织</t>
  </si>
  <si>
    <t>广东省社会组织信息网和社会组织法人单位信息资源库系统维护费项目经费</t>
  </si>
  <si>
    <t>“广东兜底民生服务社会工作双百工程”社工培训和社工宣传经费</t>
  </si>
  <si>
    <t>[2080208] 基层政权建设和社区治理</t>
  </si>
  <si>
    <t>江财社[2022]211号 2023年市财政城乡社区治理经费</t>
  </si>
  <si>
    <t>收回重新安排资金，年底前无支出安排</t>
  </si>
  <si>
    <t>江财社[2022]69号2022年市财政城乡社区治理建设经费</t>
  </si>
  <si>
    <t>恩城街道办新塘家庭服务中心政府购买社会工作机构服务经费</t>
  </si>
  <si>
    <t>按进度拨付</t>
  </si>
  <si>
    <t>[2080299] 其他民政管理事务支出</t>
  </si>
  <si>
    <t>民政事务管理专项经费</t>
  </si>
  <si>
    <t>福利院服务大楼（2幢）(3期铺位)租赁费</t>
  </si>
  <si>
    <t>低保工作经费（含低保核查等项目经费）</t>
  </si>
  <si>
    <t>福利院第三期工程建设项目</t>
  </si>
  <si>
    <t>慈善会活动经费</t>
  </si>
  <si>
    <t>[2080899] 其他优抚支出</t>
  </si>
  <si>
    <t>优抚对象廉租房补助</t>
  </si>
  <si>
    <t>光荣院老人生活补助</t>
  </si>
  <si>
    <t>先使用往年结余款，按实际申请拨付</t>
  </si>
  <si>
    <t>转复退军人优抚对象子女就读大专本科补助</t>
  </si>
  <si>
    <t>退役军人优抚对象及“五老”人员临时价格补贴</t>
  </si>
  <si>
    <t>退役士兵社保接续补缴专项经费</t>
  </si>
  <si>
    <t>[2080902] 军队移交政府的离退休人员安置</t>
  </si>
  <si>
    <t>没有安排工作的驻军随军家属生活补助</t>
  </si>
  <si>
    <t>[2080904] 退役士兵管理教育</t>
  </si>
  <si>
    <t>江财社[2021]178号提前下达2022年省财政自主就业退役士兵一次性经济补助和退役军人职业培训就业创业补助资金</t>
  </si>
  <si>
    <t>[2080999] 其他退役安置支出</t>
  </si>
  <si>
    <t>士官待业生活补助费</t>
  </si>
  <si>
    <t>[2081001] 儿童福利</t>
  </si>
  <si>
    <t>儿童福利类项目（合并项目）</t>
  </si>
  <si>
    <t>[2081002] 老年福利</t>
  </si>
  <si>
    <t>江财社[2022]3号2022年江门市居家养老服务运营补助资金</t>
  </si>
  <si>
    <t>江财社[2022]212号2023年市级居家养老服务运营补助资金</t>
  </si>
  <si>
    <t>老年人福利类项目（合并项目）</t>
  </si>
  <si>
    <t>经济困难的高龄及失能老年人养老护理、服务补贴</t>
  </si>
  <si>
    <t>[2081004] 殡葬</t>
  </si>
  <si>
    <t>绿色生态葬法补贴</t>
  </si>
  <si>
    <t>[2081006] 养老服务</t>
  </si>
  <si>
    <t>养老服务项目补助（合并项目）</t>
  </si>
  <si>
    <t>江财社[2022]191号2023年省级养老服务体系建设补助预算资金</t>
  </si>
  <si>
    <t>[2081099] 其他社会福利支出</t>
  </si>
  <si>
    <t>养老机构医养结合专项资金</t>
  </si>
  <si>
    <t>敬老院改造工程（含养老服务体系建设）</t>
  </si>
  <si>
    <t>医养结合补充保险（邑康保）</t>
  </si>
  <si>
    <t>[2081104] 残疾人康复</t>
  </si>
  <si>
    <t>残联</t>
  </si>
  <si>
    <t>江财社[2022]203号提前下达2023年市级残疾人事业发展专项资金（社区康园中心环境与设施提升三年行动计划专项补助经费</t>
  </si>
  <si>
    <t>0-6岁残疾儿童康复训练及支持性服务</t>
  </si>
  <si>
    <t>残疾人四居服务</t>
  </si>
  <si>
    <t>资助残疾人康复</t>
  </si>
  <si>
    <t>[2081105] 残疾人就业</t>
  </si>
  <si>
    <t>分散按比例安排残疾人就业年审及服务平台经费</t>
  </si>
  <si>
    <t>扶持贫困残疾人发展农业生产及自主创业项目工作经费</t>
  </si>
  <si>
    <t>残疾人就业培训</t>
  </si>
  <si>
    <t>残疾人辅助性就业工作经费</t>
  </si>
  <si>
    <t>[2081199] 其他残疾人事业支出</t>
  </si>
  <si>
    <t>阳光家园-康园中心经费</t>
  </si>
  <si>
    <t>[2082899] 其他退役军人事务管理支出</t>
  </si>
  <si>
    <t>江财社[2022]43号退役军人服务中心（站）能力提升行动保障经费</t>
  </si>
  <si>
    <t>参战涉核、伤残退役军人体检经费</t>
  </si>
  <si>
    <t>新兵跟踪继续教育经费</t>
  </si>
  <si>
    <t>[2089999] 其他社会保障和就业支出</t>
  </si>
  <si>
    <t>低收入群众发放临时价格补贴</t>
  </si>
  <si>
    <t>[2100299] 其他公立医院支出</t>
  </si>
  <si>
    <t>卫健局</t>
  </si>
  <si>
    <t>120院前医疗急救指挥调度中心运作经费</t>
  </si>
  <si>
    <t>公立医院改革配套经费</t>
  </si>
  <si>
    <t>县级急救体系标准化建设配套资金</t>
  </si>
  <si>
    <t>[2100399] 其他基层医疗卫生机构支出</t>
  </si>
  <si>
    <t>基层医疗卫生机构经常性支出补差经费</t>
  </si>
  <si>
    <t>江财社[2023]22号调整下达2023年中央财政医疗服务与保障能力提升（卫生健康人才培养）补助等资金</t>
  </si>
  <si>
    <t>江财社[2022]53号2022年省级医疗卫生健康事业发展专项（第一批）等资金（全科医生培训项目）</t>
  </si>
  <si>
    <t>江财社[2022]169号提前下达2023年省级经济欠发达地区村卫生站医生补贴资金</t>
  </si>
  <si>
    <t>江财社[2022]166号提前下达2023年基层医疗卫生机构事业费补助资金</t>
  </si>
  <si>
    <t>[2100401] 疾病预防控制机构</t>
  </si>
  <si>
    <t>水质监测经费</t>
  </si>
  <si>
    <t>水质监测经费（镇级）</t>
  </si>
  <si>
    <t>疾控</t>
  </si>
  <si>
    <t>[2100402] 疾病预防控制机构</t>
  </si>
  <si>
    <t>卫生健康重点监测经费</t>
  </si>
  <si>
    <t>[2100402] 卫生监督机构</t>
  </si>
  <si>
    <t>乡村医生定期培训及考核经费</t>
  </si>
  <si>
    <t>[2100403] 妇幼保健机构</t>
  </si>
  <si>
    <t>出生缺陷综合防控经费</t>
  </si>
  <si>
    <t>[2100403] 疾病预防控制机构</t>
  </si>
  <si>
    <t>疾控事业费</t>
  </si>
  <si>
    <t>已支付4.42万元，余额89.66万元</t>
  </si>
  <si>
    <t>[2100404] 疾病预防控制机构</t>
  </si>
  <si>
    <t>突发性传染疾病防控经费</t>
  </si>
  <si>
    <t>已支付3.21万元，余额11.79万元</t>
  </si>
  <si>
    <t>[2100404] 精神卫生机构</t>
  </si>
  <si>
    <t>精神病分裂症患者使用第二代长效针剂治疗经费（含精神病项目经费20万元）</t>
  </si>
  <si>
    <t>[2100405] 疾病预防控制机构</t>
  </si>
  <si>
    <t>HPV疫苗免费接种经费</t>
  </si>
  <si>
    <t>[2100407] 其他专业公共卫生机构</t>
  </si>
  <si>
    <t>结核病控制项目</t>
  </si>
  <si>
    <t>[2100408] 基本公共卫生服务</t>
  </si>
  <si>
    <t>基本公共卫生服务项目督导奖励经费</t>
  </si>
  <si>
    <t>[2100409] 重大公共卫生服务</t>
  </si>
  <si>
    <t>艾滋病检测专项经费</t>
  </si>
  <si>
    <t>重大公共卫生专项</t>
  </si>
  <si>
    <t>江财社[2023]39号关于调整下达2022年（第二批）和2023年中央财政补助重大传染病防控项目资金</t>
  </si>
  <si>
    <t>[2100410] 突发公共卫生事件应急处置</t>
  </si>
  <si>
    <t>[2100499] 其他公共卫生支出</t>
  </si>
  <si>
    <t>职业卫生监督培训费</t>
  </si>
  <si>
    <t>江财社[2022]165号提前下达2023年出生缺陷综合防控资金</t>
  </si>
  <si>
    <t>[2100799] 其他计划生育事务支出</t>
  </si>
  <si>
    <t>计划生育帮扶经费</t>
  </si>
  <si>
    <t>[2101202]财政对城乡居民基本医疗保险补助</t>
  </si>
  <si>
    <t>医保局</t>
  </si>
  <si>
    <t>2024年实际应付8664.1万元（其中2024年度任务数7664.1万元，2023年任务数900万元）</t>
  </si>
  <si>
    <t>[2101302] 疾病应急救助</t>
  </si>
  <si>
    <t>疾病应急救助资金</t>
  </si>
  <si>
    <t>江财社[2021]141号提前下达2022年省财政卫生健康领域其他事业发展性资金</t>
  </si>
  <si>
    <t>[2101799] 其他中医药事务支出</t>
  </si>
  <si>
    <t>中医药事业费</t>
  </si>
  <si>
    <t>[2109999] 其他卫生健康支出</t>
  </si>
  <si>
    <t>卫生城市复审经费</t>
  </si>
  <si>
    <t>已支付3万元，余额7万元</t>
  </si>
  <si>
    <t>定向培养卫生人才补助经费</t>
  </si>
  <si>
    <t>已支付41万元，余额</t>
  </si>
  <si>
    <t>财务结算中心经费</t>
  </si>
  <si>
    <t>已支付0.5万元，余额3.5万元</t>
  </si>
  <si>
    <t>医疗事业单位公开招聘经费</t>
  </si>
  <si>
    <t>江财社[2022]233号提前下达2023年省级医疗卫生健康事业发展专项资金</t>
  </si>
  <si>
    <t>江财社[2023]53号调整下达2023年度市级农村卫生创建以奖代补资金</t>
  </si>
  <si>
    <t>江财社[2022]66号调整下达2022年省级卫生健康领域其他事业发展性（市级农村卫生创建以奖代补资金）</t>
  </si>
  <si>
    <t>[2110107] 生态环境保护行政许可</t>
  </si>
  <si>
    <t>江门市生态环境局恩平分局</t>
  </si>
  <si>
    <t>核发排污许可证工本费</t>
  </si>
  <si>
    <t>[2110199] 其他环境保护管理事务支出</t>
  </si>
  <si>
    <t>恩平市镇级环保巡查补助经费</t>
  </si>
  <si>
    <t>恩平市农村雨污分流改造工作奖补经费</t>
  </si>
  <si>
    <t>环境监察经费</t>
  </si>
  <si>
    <t>恩平市创建国家生态文明建设示范市申报资料编制经费</t>
  </si>
  <si>
    <t>入河排污口立牌项目</t>
  </si>
  <si>
    <t>生态环境保护综合行政执法人员制式服装和标志配发项目</t>
  </si>
  <si>
    <t>2024年恩平市入河排污口排查工作项目</t>
  </si>
  <si>
    <t>网络安全信息服务项目</t>
  </si>
  <si>
    <t>恩平市入河排污口监督性水质监测技术服务项目</t>
  </si>
  <si>
    <t>江财农〔2023〕26号2023年打好污染防治攻坚战资金（应急物资设备购置项目）</t>
  </si>
  <si>
    <t>江财农〔2023〕26号2023年打好污染防治攻坚战资金（流域南阳实践环境应急响应项目）</t>
  </si>
  <si>
    <t>江财农[2021]32号2020年度省级污染防治攻坚战集中宣传资金</t>
  </si>
  <si>
    <t>[2110299] 其他环境监测与监察支出</t>
  </si>
  <si>
    <t>环境监测专项经费</t>
  </si>
  <si>
    <t>县级集中式饮用水源地监测专项费用</t>
  </si>
  <si>
    <t>环境空气自动监测站北郊站能力建设项目</t>
  </si>
  <si>
    <t>环境空气质量自动站运行费用</t>
  </si>
  <si>
    <t>水质自动监测站运行费用及租赁费</t>
  </si>
  <si>
    <t>恩平市入河排污口4G视频监控运行维护服务</t>
  </si>
  <si>
    <t>恩平市那吉镇矿场监控安装运行维护项目</t>
  </si>
  <si>
    <t>恩平市声环境功能区自动监测网络体系建设经费</t>
  </si>
  <si>
    <t>[2110301] 大气</t>
  </si>
  <si>
    <t>江财农〔2022〕46号省级2022年打好污染防治攻坚战专项资金（挥发性有机物低效治理设施淘汰补助）</t>
  </si>
  <si>
    <t>江财农〔2022〕46号2022年省级打好污染防治攻坚战专项资金（生物质锅炉清洁能源改造补助））</t>
  </si>
  <si>
    <t>江财农〔2023〕26号2023年打好污染防治攻坚战资金（挥发性有机物低效治理设施淘汰补助项目）</t>
  </si>
  <si>
    <t>江财农〔2023〕26号2023年打好污染防治攻坚战资金（生物质锅炉清洁能源改造补助）</t>
  </si>
  <si>
    <t>江财农〔2023〕12号调整下达2023年中央财政污染防治资金（燃气锅炉提标改造项目）</t>
  </si>
  <si>
    <t>[2110302] 水体</t>
  </si>
  <si>
    <t>全面推行河长制水质监测经费</t>
  </si>
  <si>
    <t>恩平市“千吨万人”集中式饮用水水源保护区调整方案项目</t>
  </si>
  <si>
    <t>江财农〔2022〕32号2022年打好污染防治攻坚战专项资金</t>
  </si>
  <si>
    <t>江财农〔2023〕26号2023年打好污染防治攻坚战资金（入河排污口一级排查项目）</t>
  </si>
  <si>
    <t>江财农〔2023〕12号调整下达2023年中央财政污染防治资金（地下水基础环境状况调查评估项目）</t>
  </si>
  <si>
    <t>[2110304] 固体废弃物与化学品</t>
  </si>
  <si>
    <t>固体废物突发环境事件应急处置资金</t>
  </si>
  <si>
    <t>江财农〔2023〕26号2023年打好污染防治攻坚战资金（数字智造第一期项目）</t>
  </si>
  <si>
    <t>[2110399] 其他污染防治支出</t>
  </si>
  <si>
    <t>恩平市畜禽养殖禁养区划定工作方案编制项目</t>
  </si>
  <si>
    <t>江财农[2019]136号2020年省生态环境厅打好污染防治攻坚战资金</t>
  </si>
  <si>
    <t>[2111001] 能源节约利用</t>
  </si>
  <si>
    <t>新能源汽车县级财政补贴资金</t>
  </si>
  <si>
    <t>市住建局</t>
  </si>
  <si>
    <t>节能考核资金</t>
  </si>
  <si>
    <t>[2111101] 生态环境监测与信息</t>
  </si>
  <si>
    <t>江财农〔2022〕39号2022年市级环境保护专项资金（城镇污水处理设施监测）</t>
  </si>
  <si>
    <t>江财农〔2023〕26号2023年打好污染防治攻坚战资金（排污单位自行监测帮扶指导项目）</t>
  </si>
  <si>
    <t>江财农〔2023〕26号2023年打好污染防治攻坚战资金（农村生活污水处理设施执法监测服务项目）</t>
  </si>
  <si>
    <t>江财农〔2023〕26号2023年打好污染防治攻坚战资金（规模化养殖场执法监测项目）</t>
  </si>
  <si>
    <t>[2111103] 减排专项支出</t>
  </si>
  <si>
    <t>江财农[2020]12号2020年度江门市级环境保护专项资金（第一批）</t>
  </si>
  <si>
    <t>[2119999]其他节能环保支出</t>
  </si>
  <si>
    <t>恩平市自然资源局</t>
  </si>
  <si>
    <t>耕地保护与修复</t>
  </si>
  <si>
    <t>[2120199]其他城乡社区管理事务</t>
  </si>
  <si>
    <t>增加恩平市住房和城乡建设局工作人员经费（恩府办函〔2024〕769号）</t>
  </si>
  <si>
    <t>根据恩府办函〔2024〕769号增拨恩平市住房和城乡建设局工作人员经费30万元，用于保障临聘人员工资社保以及日常运转，并纳入本年度预算调整事项解决。</t>
  </si>
  <si>
    <t>[2120399]其他城乡社区公共设施</t>
  </si>
  <si>
    <t>城管局</t>
  </si>
  <si>
    <t>市政工程专项资金</t>
  </si>
  <si>
    <t>PPP项目可行性缺口补助</t>
  </si>
  <si>
    <t>环卫一体化和市场化项目专项资金</t>
  </si>
  <si>
    <t>[2129999] 其他城乡社区支出</t>
  </si>
  <si>
    <t>应缴税金</t>
  </si>
  <si>
    <t>[2130106] 科技转化与推广服务</t>
  </si>
  <si>
    <t>农业会展经费及农业品牌宣传推广</t>
  </si>
  <si>
    <t>[2130108] 病虫害控制</t>
  </si>
  <si>
    <t>生猪屠宰执法经费</t>
  </si>
  <si>
    <t>病死猪无害化处理配套资金</t>
  </si>
  <si>
    <t>江财农〔2022〕11号调整下达2022年中央财政动物防疫等补助经费</t>
  </si>
  <si>
    <t>江财农[2021]151号2022年市级涉农资金（第一批）（动物疫病防控和屠宰管理）</t>
  </si>
  <si>
    <t>江财农〔2022〕78号2022年省级涉农统筹整合转移支付资金（粮食生产）（晚稻统防统治）</t>
  </si>
  <si>
    <t>江财农〔2022〕134号提前下达2023年中央财政动物防疫等补助经费</t>
  </si>
  <si>
    <t>江财农〔2022〕140号2023年省级涉农资金（动物疫病防控）</t>
  </si>
  <si>
    <t>恩平市动物疫病预防控制中心</t>
  </si>
  <si>
    <t>动物和动物产品检疫工作经费及动物疫病溯源项目资金</t>
  </si>
  <si>
    <t>防控重大动物疫病(疫苗)专项资金</t>
  </si>
  <si>
    <t>[2130109] 农产品质量安全</t>
  </si>
  <si>
    <t>农业品牌培育奖励（“三品一标”认证奖金）</t>
  </si>
  <si>
    <t>国家农产品安全县运行资金</t>
  </si>
  <si>
    <t>江财农〔2022〕140号2023年省级涉农资金（农产品质量安全）</t>
  </si>
  <si>
    <t>恩平市农产品质量监督检验测试中心</t>
  </si>
  <si>
    <t>农产品检测中心正常检测运作费用</t>
  </si>
  <si>
    <t>[2130119] 防灾救灾</t>
  </si>
  <si>
    <t>江财农〔2022〕2号2021年省级财政农业应急救灾资金（第三批</t>
  </si>
  <si>
    <t>[2130122] 农业生产发展</t>
  </si>
  <si>
    <t>江财农〔2022〕64号2022年中央财政农业生产发展资金（第一、二批）（绿色高质高效创建）</t>
  </si>
  <si>
    <t>江财农〔2022〕64号2022年中央财政农业生产发展资金（第一、二批）（农业社会化服务）（畜牧业（生猪）三品一标）</t>
  </si>
  <si>
    <t>江财农〔2022〕98号调整下达2022年中央财政农业生产发展资金（第一、二批）（农产品产地冷藏保鲜）</t>
  </si>
  <si>
    <t>江财农〔2022〕98号调整下达2022年中央财政农业生产发展资金（第一、二批）（基层农技推广体系）</t>
  </si>
  <si>
    <t>江财农〔2022〕98号调整下达2022年中央财政农业生产发展资金（第一、二批）（高素质农民培育）</t>
  </si>
  <si>
    <t>江财农〔2022〕137号提前下达2023年中央财政农业生产发展资金（农机购置）</t>
  </si>
  <si>
    <t>江财农〔2023〕57号调整下达2023年中央财政耕地建设与利用资金（化肥减量增效）</t>
  </si>
  <si>
    <t>江财农〔2022〕140号2023年省级涉农资金（粮食生产配套）</t>
  </si>
  <si>
    <t>[2130124] 农村合作经济</t>
  </si>
  <si>
    <t>农村综合改革促进类项目</t>
  </si>
  <si>
    <t>江财农[2021]151号2022年市级涉农资金（第一批）（省级示范家庭农场奖补）</t>
  </si>
  <si>
    <t>[2130125] 农产品加工与促销</t>
  </si>
  <si>
    <t>江财农〔2022〕10号2022年市级涉农资金（第二批）(大米产业)</t>
  </si>
  <si>
    <t>[2130126] 农村社会事业</t>
  </si>
  <si>
    <t>江财农〔2022〕65号2022年中央财政土地指标跨省域调剂收入安排支出预算（农村厕所）</t>
  </si>
  <si>
    <t>[2130135] 农业生态资源保护</t>
  </si>
  <si>
    <t xml:space="preserve"> 恩平市自然资源局</t>
  </si>
  <si>
    <t>江财农[2021]109号提前下达2022年省级涉农统筹整合转移支付资金（基本农田经济补偿）</t>
  </si>
  <si>
    <t>调减；属收回不结转</t>
  </si>
  <si>
    <t>恩平市畜禽粪污资源化利用整县推进项目</t>
  </si>
  <si>
    <t>江财农〔2021〕141号提前下达2022年中央财政农业资源及生态保护补助资金（轮作休耕制度试点）</t>
  </si>
  <si>
    <t>江财农〔2022〕61号2022年中央财政农业资源及生态保护补助资金（第一二批</t>
  </si>
  <si>
    <t>江财农〔2022〕78号2022年省级涉农统筹整合转移支付资金（粮食生产）（撂荒耕地复耕复种奖补）</t>
  </si>
  <si>
    <t>江财农〔2022〕90号调整下达2022年中央财政农业资源及生态保护补助资金（第三批）（化肥减量）</t>
  </si>
  <si>
    <t>[2130148] 渔业发展</t>
  </si>
  <si>
    <t>渔业资源增殖放流</t>
  </si>
  <si>
    <t>江财农〔2021〕119号提前下达2022年中央渔业发展补助资金（现代渔业装备设施）</t>
  </si>
  <si>
    <t>江财农[2021]151号2022年市级涉农资金（第一批）（网格化巡查员队伍）</t>
  </si>
  <si>
    <t>江财农[2021]151号2022年市级涉农资金（第一批）（船舶渔船整治）</t>
  </si>
  <si>
    <t>江财农〔2022〕95号调整下达2022年中央渔业发展补助资金（近海渔船船上设备更新改造）</t>
  </si>
  <si>
    <t>江财农〔2022〕116号2021年中央成品油价格调整对渔业补助预算资金（第二批）（水产种质资源普查工作经费）</t>
  </si>
  <si>
    <t>江财农〔2022〕132号调整下达2022年中央成品油价格调整对渔业补助预算资金（第一批）（养殖池塘标准化改造和尾水治理示范）</t>
  </si>
  <si>
    <t>江财农〔2023〕3号调整下达2023年中央渔业发展补助资金（内陆养殖池塘改造和尾水治理）</t>
  </si>
  <si>
    <t>江财农〔2023〕3号调整下达2023年中央渔业发展补助资金（船上设备更新改造）</t>
  </si>
  <si>
    <t>[2130153] 耕地建设与利用</t>
  </si>
  <si>
    <t>恩平市高标准农田建设项目</t>
  </si>
  <si>
    <t>江财农[2021]151号2022年市级涉农资金（第一批）（高标准农田建设和管护）</t>
  </si>
  <si>
    <t>江财农〔2023〕51号2023年中央财政耕地建设与利用资金（高标准农田建设）</t>
  </si>
  <si>
    <t>江财农〔2022〕140号2023年省级涉农资金（高标准农田）</t>
  </si>
  <si>
    <t>[2130199] 其他农业农村支出</t>
  </si>
  <si>
    <t>农村土地确权登记颁证服务费、农村土地承包经营权确权数字化加工服务费</t>
  </si>
  <si>
    <t>信息进村入户工程及智慧小镇建设专项资金.</t>
  </si>
  <si>
    <t>农业综合行政执法项目资金</t>
  </si>
  <si>
    <t>农业农村档案整理、法律顾问、禁毒等专项工作经费</t>
  </si>
  <si>
    <t>涉农资金项目</t>
  </si>
  <si>
    <t>政策性农业保险保费补贴</t>
  </si>
  <si>
    <t>江财农[2021]151号2022年市级涉农资金（第一批）（农机示范镇）</t>
  </si>
  <si>
    <t>[2130205] 森林资源培育</t>
  </si>
  <si>
    <t>江财农[2022]10号2022年市级涉农资金（第二批）（新造林抚育项目）</t>
  </si>
  <si>
    <t>[2130207] 森林资源管理</t>
  </si>
  <si>
    <t>森林资源监测中心监控设备电路租用费和维保费（原林火视频监控系统）</t>
  </si>
  <si>
    <t>[2130234] 林业草原防灾减灾</t>
  </si>
  <si>
    <t>林业有害生物防治资金</t>
  </si>
  <si>
    <t>[2130299] 其他林业和草原支出</t>
  </si>
  <si>
    <t>恩平市自然保护地日常管理及护林员队伍建设资金</t>
  </si>
  <si>
    <t>政策性森林保险配套补助资金</t>
  </si>
  <si>
    <t>食用林产品质量监测</t>
  </si>
  <si>
    <t>推行林长制工作</t>
  </si>
  <si>
    <t>古树管理资金</t>
  </si>
  <si>
    <t>[2130304] 水利行业业务管理</t>
  </si>
  <si>
    <t>恩平市水利局</t>
  </si>
  <si>
    <t>水利法规宣传经费</t>
  </si>
  <si>
    <t>[2130311] 水资源节约管理与保护</t>
  </si>
  <si>
    <t>江财农〔2023〕28号2023年江门市潭江水资源保护专项资金（入河排污口排查）</t>
  </si>
  <si>
    <t>[2130316]农村水利</t>
  </si>
  <si>
    <t>江财农[2020]149号2020年小水电清理整理省级补助资金</t>
  </si>
  <si>
    <t>[2130399] 其他水利支出</t>
  </si>
  <si>
    <t>江财农〔2022〕16号2022年江门市潭江流域生态保护补偿资金</t>
  </si>
  <si>
    <t>江财农[2021]26号2021年江门市潭江流域生态保护补偿资金</t>
  </si>
  <si>
    <t>防汛抗旱防御专项资金</t>
  </si>
  <si>
    <t>东成水闸工程管理处国有资产报废（残值）评估费</t>
  </si>
  <si>
    <t>调增</t>
  </si>
  <si>
    <t>恩平市水利综合服务中心</t>
  </si>
  <si>
    <t>水利综合服务中心非税收入征管经费</t>
  </si>
  <si>
    <t>水旱灾害防御信息系统维护服务及专项资金</t>
  </si>
  <si>
    <t>安全生产培训及设施改造</t>
  </si>
  <si>
    <t>[2130400] 其他水利支出</t>
  </si>
  <si>
    <t>水库移民信访维稳专项资金</t>
  </si>
  <si>
    <t>[2130599] 其他巩固脱贫攻坚成果衔接乡村振兴支出</t>
  </si>
  <si>
    <t>江财农〔2023〕53号2023年第二批中央财政衔接推进乡村振兴补助资金（新型农村集体经济）</t>
  </si>
  <si>
    <t>[2130701] 对村级公益事业建设的补助</t>
  </si>
  <si>
    <t>江财农〔2023〕13号调整2023年中央农村综合改革转移支付资金（农村公益事业奖补）</t>
  </si>
  <si>
    <t>[2130803] 农业保险保费补贴</t>
  </si>
  <si>
    <t>江财农〔2021〕138号提前下达2022年中央财政农业保险保险费补贴资金</t>
  </si>
  <si>
    <t>江财农[2021]151号2022年市级涉农资金（第一批）（农业保险）</t>
  </si>
  <si>
    <t>2022年第二笔中央财政农业保险保费补贴资金</t>
  </si>
  <si>
    <t>江财农〔2022〕141号提前下达2023年中央财政农业保险保险费补贴资金</t>
  </si>
  <si>
    <t>江财农〔2022〕140号2023年省级涉农资金（农业保险保费）</t>
  </si>
  <si>
    <t>[2139999] 其他农林水支出</t>
  </si>
  <si>
    <t>交通局</t>
  </si>
  <si>
    <t>江财农〔2021〕109号提前下达2022年省级涉农统筹整合转移支付资金</t>
  </si>
  <si>
    <t>审计整改事项，累计已支付506.65万元，待支付100万。用于塘三线占用高标准农田补建费。属收回后不结转上级资金。</t>
  </si>
  <si>
    <t>[2140102] 一般行政管理事务</t>
  </si>
  <si>
    <t>行政执法专项经费</t>
  </si>
  <si>
    <t>结合库款情况，预计无法全部安排支付，预留10万应急使用。</t>
  </si>
  <si>
    <t>[2140104] 公路建设</t>
  </si>
  <si>
    <t>江财综〔2022〕65号2022年车辆购置税收入补助地方资金（第一批，以奖代补部分）</t>
  </si>
  <si>
    <t>已支付242万，用于恩平汽车总站迁建工程（一期）第九期工程进度款。属收回后不结转上级资金。</t>
  </si>
  <si>
    <t>[2150517]产业发展</t>
  </si>
  <si>
    <t>提前下达2023年市工业扶持专项资金(2023年鼓励制造业企业增产增收奖励（补贴）资金)</t>
  </si>
  <si>
    <t>江财工[2022]139号</t>
  </si>
  <si>
    <t>[2150805]中小企业发展专项</t>
  </si>
  <si>
    <t>提前下达2023年市工业扶持专项（促进企业上规模）资金</t>
  </si>
  <si>
    <t>江财工[2022]133号</t>
  </si>
  <si>
    <t>预下达2022年省级促进小微工业企业上规模发展奖补资金</t>
  </si>
  <si>
    <t>江财工[2022]159号</t>
  </si>
  <si>
    <t>提前下达2022年市工业扶持专项资金的通知(“政银保”保费扶持资金)</t>
  </si>
  <si>
    <t>江财工[2021]165号</t>
  </si>
  <si>
    <t>[2160699]其他涉外发展服务支出</t>
  </si>
  <si>
    <t>能源节约利用（清洁生产）奖励资金</t>
  </si>
  <si>
    <t>提前下达2023年市内外经贸发展与口岸建设扶持专项资金(江门市促进外贸稳定增长资金)</t>
  </si>
  <si>
    <t>江财工[2022]143号</t>
  </si>
  <si>
    <t>预下达2022年省级进一步促进外贸稳定增长资金</t>
  </si>
  <si>
    <t>江财工[2022]137号，江财工[2023]30号725150元确定项目，江财工〔2024〕28号290615.29元确定项目，收回484234.71元</t>
  </si>
  <si>
    <t>[2169999] 其他商业服务业等支出</t>
  </si>
  <si>
    <t>恩平市供销合作社联合社</t>
  </si>
  <si>
    <t>新型乡村助农服务示范体系建设专项资金项目</t>
  </si>
  <si>
    <t>恩平市横陂供销社助农服务中心白庙分点完善项目</t>
  </si>
  <si>
    <t>[2169999]其他商业服务业等支出</t>
  </si>
  <si>
    <t>恩平市2022年农业产业项目集中动工（投产）、签约活动</t>
  </si>
  <si>
    <t>[2179999]其他金融支出</t>
  </si>
  <si>
    <t>专项业务类支出</t>
  </si>
  <si>
    <t>[2200114] 地质勘查与矿产资源管理</t>
  </si>
  <si>
    <t>2019年灾害防治及应急管理（地质灾害）资金（第一批）（粤财工[2019]41号、江财工[2019]42号）</t>
  </si>
  <si>
    <t>[2200120] 海域与海岛管理</t>
  </si>
  <si>
    <t>海域海岛管理专项资金</t>
  </si>
  <si>
    <t>[2200199] 其他自然资源事务支出</t>
  </si>
  <si>
    <t>拆旧复垦项目</t>
  </si>
  <si>
    <t>非税征收工作专项业务支出</t>
  </si>
  <si>
    <t>地质灾害监测预警系统维护费</t>
  </si>
  <si>
    <t>其他土地出让征收工作专项业务费</t>
  </si>
  <si>
    <t>[2200509] 气象服务</t>
  </si>
  <si>
    <t>人工增雨作业经费（恩府办函[2021]134号）</t>
  </si>
  <si>
    <t>行政审批委托技术性服务保障经费</t>
  </si>
  <si>
    <t>防雷减灾工作监管经费</t>
  </si>
  <si>
    <t xml:space="preserve">自然灾害综合风险普查经费 </t>
  </si>
  <si>
    <t>[2200510] 气象装备保障维护</t>
  </si>
  <si>
    <t>区域自动气象站建设及维护</t>
  </si>
  <si>
    <t>城乡气象灾害防御体系建设</t>
  </si>
  <si>
    <t>江门市创建广东气象防灾减灾第一道防线先行示范市（恩平市本级）气象设备运维费</t>
  </si>
  <si>
    <t>农村GPRS无线预警大喇叭维护</t>
  </si>
  <si>
    <t>[2200511] 气象基础设施建设与维修</t>
  </si>
  <si>
    <t>江门“平安海洋”气象保障工程Ｘ波段相控阵双极化天气雷达精细化观测系统</t>
  </si>
  <si>
    <t>恩平市气象防灾减灾科普基地</t>
  </si>
  <si>
    <t>台站基础设施受灾修复项目</t>
  </si>
  <si>
    <t>[2210103]棚户区改造</t>
  </si>
  <si>
    <t>棚户区改造项目建设资金</t>
  </si>
  <si>
    <t>[2210199] 其他保障性安居工程支出</t>
  </si>
  <si>
    <t>保障性租赁住房项目资金</t>
  </si>
  <si>
    <t>优先使用上级资金</t>
  </si>
  <si>
    <t>公共租赁住房建设及其他保障性安居工程</t>
  </si>
  <si>
    <t>[2220115]粮食风险基金</t>
  </si>
  <si>
    <t>地方储备粮利息及费用补贴</t>
  </si>
  <si>
    <t>地方储备食用植物油利息费用及保险</t>
  </si>
  <si>
    <t>储备粮油保管费税金</t>
  </si>
  <si>
    <t>[2240199] 其他应急管理支出</t>
  </si>
  <si>
    <t>恩平市应急管理局</t>
  </si>
  <si>
    <t>三防应急物资储备专项资金</t>
  </si>
  <si>
    <t>[2240599]其他地震事务支出</t>
  </si>
  <si>
    <t>防震减灾专项资金</t>
  </si>
  <si>
    <t>[2240703]自然灾害救灾补助</t>
  </si>
  <si>
    <t>自然灾害生活救济资金</t>
  </si>
  <si>
    <t>[2249999] 其他灾害防治及应急管理支出</t>
  </si>
  <si>
    <t>恩平应急单兵可视化视频调度项目</t>
  </si>
  <si>
    <t>应急抢险运输模块</t>
  </si>
  <si>
    <t>[2296002] 用于社会福利的彩票公益金支出</t>
  </si>
  <si>
    <t>敬老院及养老设施建设设备费用（福彩公益金）</t>
  </si>
  <si>
    <t>长者食堂运营经费（福彩公益金）</t>
  </si>
  <si>
    <t>[2296006] 用于残疾人事业的彩票公益金支出</t>
  </si>
  <si>
    <t>助残日活动重大节日慰问经费</t>
  </si>
  <si>
    <t>[2299999] 其他支出</t>
  </si>
  <si>
    <t>全市非税收入征管经费</t>
  </si>
  <si>
    <t>[2320301]地方政府一般债券付息支出</t>
  </si>
  <si>
    <t>工贸与债务管理股</t>
  </si>
  <si>
    <t>地方政府一般债券付息支出</t>
  </si>
  <si>
    <t>2024年到期一般债券利息为43419642.6元，1-6月需支出30832108.3元，7-12月需支出12587534.3元。2024年缴付2023年欠息9722981.25元。</t>
  </si>
  <si>
    <t>[2330301]地方政府一般债务发行费用支出</t>
  </si>
  <si>
    <t>地方政府一般债务发行费用支出</t>
  </si>
  <si>
    <t>上级下达一般债券服务费补助资金19562.3元</t>
  </si>
  <si>
    <t>恩平市人民政府办公室</t>
  </si>
  <si>
    <t>设备购置费</t>
  </si>
  <si>
    <t>培训费</t>
  </si>
  <si>
    <t>政务媒体运营监测项目经费</t>
  </si>
  <si>
    <t>恩平市档案馆</t>
  </si>
  <si>
    <t>档案馆临聘人员工资</t>
  </si>
  <si>
    <t>市退休干部慰问费</t>
  </si>
  <si>
    <t>档案馆征集、整理经费</t>
  </si>
  <si>
    <t>档案材料及保管保护经费</t>
  </si>
  <si>
    <t>调剂0.65万元到档案馆升级改造及维护费</t>
  </si>
  <si>
    <t>中共恩平市委办公室</t>
  </si>
  <si>
    <t>市重点项目指挥部工作经费</t>
  </si>
  <si>
    <t>预计12月会发生3万元费用</t>
  </si>
  <si>
    <t>恩平市委市政府机关事务服务中心</t>
  </si>
  <si>
    <t>全市性公务接待</t>
  </si>
  <si>
    <t>调整40万元到机关饭堂经费</t>
  </si>
  <si>
    <t>政府机关饭堂经费</t>
  </si>
  <si>
    <t>其中160万元从基金中调剂，另40万元从接待费中调剂</t>
  </si>
  <si>
    <t>组织部</t>
  </si>
  <si>
    <t>慰问经费</t>
  </si>
  <si>
    <t>2024年慰问基本完成，现调整2万元为党建办经费，2万元为党员教育服务中心经费</t>
  </si>
  <si>
    <t>党建办经费</t>
  </si>
  <si>
    <t>从慰问经费调整2万元为党建办经费</t>
  </si>
  <si>
    <t>党员教育服务中心经费</t>
  </si>
  <si>
    <t>从慰问经费调整2万元为党员教育服务中心经费</t>
  </si>
  <si>
    <t>领导干部选拔工作经费</t>
  </si>
  <si>
    <t>“七一”活动工作经费</t>
  </si>
  <si>
    <t>2024年“七一”期间，暂未安排在此项目支出有关费用，可压减本年度预算6万元。</t>
  </si>
  <si>
    <t>[2013399] 其他宣传事务支出</t>
  </si>
  <si>
    <t>恩平市委宣传部</t>
  </si>
  <si>
    <t>江财教[2023]9号2023年市级农家书屋工作经费（第一批）</t>
  </si>
  <si>
    <t>市委统战部</t>
  </si>
  <si>
    <t>办证费</t>
  </si>
  <si>
    <t>港澳台专项工作经费</t>
  </si>
  <si>
    <t>各类联谊工作经费</t>
  </si>
  <si>
    <t>外侨接待费</t>
  </si>
  <si>
    <t>江财行[2021]62号禁毒重点整治工作经费（第二批）市本级补助资金</t>
  </si>
  <si>
    <t>重新安排收回存量资金</t>
  </si>
  <si>
    <t>非税征收工作经费</t>
  </si>
  <si>
    <t>市道路交通救助基金(另）</t>
  </si>
  <si>
    <t>压减</t>
  </si>
  <si>
    <t>市道路交通救助基金办公室运行费（另）</t>
  </si>
  <si>
    <t>恩平市看守所</t>
  </si>
  <si>
    <t>日常修缮费</t>
  </si>
  <si>
    <t>调剂为伙食费</t>
  </si>
  <si>
    <t>在押人员医被费</t>
  </si>
  <si>
    <t>运转费</t>
  </si>
  <si>
    <t>辅务及警务人员工资补贴</t>
  </si>
  <si>
    <t>在政府性基金“医疗社会化费用”中调整30万元</t>
  </si>
  <si>
    <t>恩平市拘留所</t>
  </si>
  <si>
    <t>收押前身体检查费</t>
  </si>
  <si>
    <t>因拘留所运转费经费不足，拟调整26.5万元到运转费，用于支付日常运转：发放辅警工作人员11月、12月份的人员工资、社保费、夜班费等。</t>
  </si>
  <si>
    <t>医疗费</t>
  </si>
  <si>
    <t>其中100万元从基金中调剂，另26.5万元在项目中调剂</t>
  </si>
  <si>
    <t xml:space="preserve">[2050199其他教育管理事务支出 </t>
  </si>
  <si>
    <t>恩平市教育局</t>
  </si>
  <si>
    <t>江财教[2023]25号2023年省级基础教育高质量发展资金（教育信息化融合创新发展第一批）</t>
  </si>
  <si>
    <t>江财教[2022]119号提前下达2023年义务教育薄弱环节改善与能力提升中央补助资金</t>
  </si>
  <si>
    <t>江财教[2022]143号2023年市县基础教育高质量发展奖补资金</t>
  </si>
  <si>
    <t>江财教[2023]11号提前下达2023年市级教育专项经费</t>
  </si>
  <si>
    <t>江财教[2023]56号清算下达2023年城乡义务教育补助经费（清算下达2023年校舍安全保障长效机制省补助资金）</t>
  </si>
  <si>
    <t>江财教[2023]56号清算下达2023年城乡义务教育补助经费（2023年中央财政追加下达支持义务教育补助经费（综合奖补项目））</t>
  </si>
  <si>
    <t>江财教[2023]57号2023年义务教育薄弱环节改善与能力提升补助中央追加资金</t>
  </si>
  <si>
    <t>[2050201]学前教育</t>
  </si>
  <si>
    <t>江财教[2022]92号提前下达2023年全省学前教育生均经费省补助资金</t>
  </si>
  <si>
    <t>江财教[2023]16号2023年支持学前教育发展中央补助资金</t>
  </si>
  <si>
    <t>全市公办幼儿园保教费收支两条线</t>
  </si>
  <si>
    <t>恩平市2024年年初下达全市公办幼儿园保教费收支两条线指标预算400万元，缺口91万元指标（其中上年结转307万元在今年拨付）。需调增。</t>
  </si>
  <si>
    <t xml:space="preserve"> 恩平市第一幼儿园</t>
  </si>
  <si>
    <t>一幼集团临聘人员工资</t>
  </si>
  <si>
    <t>年初预算批复“一幼集团临聘人员工资”1000万元，截至10月底余额5万元，不足以支付一幼集团11、12月临聘人员经费，拟从基础教育补助经费调剂211.28万至此。</t>
  </si>
  <si>
    <t xml:space="preserve"> 恩平市实验幼儿园</t>
  </si>
  <si>
    <t>实验幼儿园临聘教职工经费</t>
  </si>
  <si>
    <t>年初预算批复“实验幼儿园临聘教职工经费”230万元，截至10月底余额13万元，不足以实验幼儿园11、12月临聘人员经费，拟从基础教育补助经费调剂60万至此。</t>
  </si>
  <si>
    <t>学前教育生均经费</t>
  </si>
  <si>
    <t>我市公办幼儿园和普惠性幼儿园学生人数11730人（公办3418人、普惠8312人），2024年生均标准:600元/生/年,省级负担30%，本级负担70%。本级学前生均公用经费缺口149.27万元，拟从基础教育补助经费调剂到该项目。</t>
  </si>
  <si>
    <t>[2050202]小学教育</t>
  </si>
  <si>
    <t>江门市明德学校经费</t>
  </si>
  <si>
    <t>2024年实际需求37.13万元</t>
  </si>
  <si>
    <t>义务教育阶段课后托管服务</t>
  </si>
  <si>
    <t>2024年实际需求140万元、已拨付2023年部分课后托管服务费74万元。
此次预算调整压减</t>
  </si>
  <si>
    <t>[2050204]高中教育</t>
  </si>
  <si>
    <t>公办普通高中生均经费</t>
  </si>
  <si>
    <t>公办普通高中生均经费补助标准：省级标准1000元/生/年，公办高中7204人，省级负担30%,本级负担70%,。本级负担504.28万，其中上年结转475万元。
现追减上年结转475万元。</t>
  </si>
  <si>
    <t>江财教[2022]50号调整下达市级教育事业专项资金</t>
  </si>
  <si>
    <t>[2050299]其他普通教育支出</t>
  </si>
  <si>
    <t>江财教[2023]32号调整下达2023年基础教育高质量发展资金（学校体育美育卫生国防教育改革发展）欠发达地市校园足球竞赛资金</t>
  </si>
  <si>
    <t>教师节慰问经费</t>
  </si>
  <si>
    <t>2024年实际需求49.09万元</t>
  </si>
  <si>
    <t>调剂149.27万元到学前生均公用经费,调剂211.28万到一幼临聘人员工资，调剂60万到实验幼儿园临聘教职工经费。</t>
  </si>
  <si>
    <t>教育校园校舍建设资金（含代建项目）</t>
  </si>
  <si>
    <t>从基金调整到一般公共预算。</t>
  </si>
  <si>
    <t>江财教[2023]37号调整下达教师继续教育及人才培养专项资金</t>
  </si>
  <si>
    <t>江财教[2022]56号调整下达市级教育事业专项资金（校本研修示范学校补助经费）</t>
  </si>
  <si>
    <t>江财教[2022]43号2022年城乡义务教育补助经费清算资金</t>
  </si>
  <si>
    <t>江财教〔 2021 〕131号提前下达2022年城乡义务教育补助经费</t>
  </si>
  <si>
    <t>[2050302]中等职业教育</t>
  </si>
  <si>
    <t>江财教[2023]43号调整下达2023年中职奖补资金</t>
  </si>
  <si>
    <t>江财教[2022]9号2022年江门市中职“强发展”-经济欠发达地市中职学校发展奖补资金</t>
  </si>
  <si>
    <t>江财教[2022]75号调整下达2022年现代职业教育质量提升计划中央资金（第二批）</t>
  </si>
  <si>
    <t>[2050801]教师进修</t>
  </si>
  <si>
    <t xml:space="preserve"> 江财教[2022]30号2022年省级教育发展专项资金（新强师工程）第二批资金</t>
  </si>
  <si>
    <t>江财教[2023]38号调整下达新强师工程教师培训体系及培训能力建设项目经费</t>
  </si>
  <si>
    <t>人社局</t>
  </si>
  <si>
    <t>库款原因</t>
  </si>
  <si>
    <t>全国博士后创新（江门）示范中心恩平分中心工作经费</t>
  </si>
  <si>
    <t>因机构改革，原三保项目限制不能下指标，调整到本项目支出</t>
  </si>
  <si>
    <t>助农取款服务推广工作经费</t>
  </si>
  <si>
    <t>市扶持企业上市专项资金</t>
  </si>
  <si>
    <t>金融服务及原城乡信用社清算工作经费</t>
  </si>
  <si>
    <t>人才工作经费</t>
  </si>
  <si>
    <t>干部及支书培训费</t>
  </si>
  <si>
    <t>处级干部培训费</t>
  </si>
  <si>
    <t>基层党建经费</t>
  </si>
  <si>
    <t>[2070113] 旅游宣传</t>
  </si>
  <si>
    <t>恩平市文化广电旅游体育局</t>
  </si>
  <si>
    <t>江财教[2022]77号安排2022年文旅行业纾困发展资金（第一批）</t>
  </si>
  <si>
    <t>[2070199] 其他文
化和旅游支出</t>
  </si>
  <si>
    <t>江财教[2022]68号2022年公共文化旅游服务资金</t>
  </si>
  <si>
    <t>江财教[2022]40号促进全域旅游发展扶持资金</t>
  </si>
  <si>
    <t>江财教[2022]63号2022年江门市旅游厕所建设资金</t>
  </si>
  <si>
    <t>江财教[2023]7号2023年旅游宣传及扶持专项资金</t>
  </si>
  <si>
    <t>江财教[2022]53号2022年文化繁荣发展专项资金（省文化和旅游厅负责部分，第二批）</t>
  </si>
  <si>
    <t>江财教[2022]62号2022年文化繁荣发展专项资金（省文化和旅游厅负责部分，第三批）资金</t>
  </si>
  <si>
    <t>各项文化体育活动经费</t>
  </si>
  <si>
    <t>从“恩平市粤剧团转制运转经费”调剂6万元到该项目。</t>
  </si>
  <si>
    <t>恩平市粤剧团转制运转经费</t>
  </si>
  <si>
    <t>调剂6万元到“各项文化体育活动经费”</t>
  </si>
  <si>
    <t>第十五届全国运动会山地自行车赛道建设资金</t>
  </si>
  <si>
    <t>新图书馆博物馆开馆设备和陈列布展经费</t>
  </si>
  <si>
    <t>全域旅游发展专项资金（创建国家全域旅游示范区经费）</t>
  </si>
  <si>
    <t>恩平市航空科普馆展览布展设计安装一体化服务项目</t>
  </si>
  <si>
    <t>恩平市粤剧团</t>
  </si>
  <si>
    <t>大楼维护费</t>
  </si>
  <si>
    <t>压减支出</t>
  </si>
  <si>
    <t>戏服、道具购置</t>
  </si>
  <si>
    <t>传统剧目排练费</t>
  </si>
  <si>
    <t>[2070204]文物保护</t>
  </si>
  <si>
    <t>[2070307]体育场馆</t>
  </si>
  <si>
    <t>市城管局</t>
  </si>
  <si>
    <t>江财教[2023]44号-全民健身设施补短板工程（恩平体育公园建设工程）</t>
  </si>
  <si>
    <t>收回后重新安排资金。截至目前已拨付600万，中央预算内资金，上级多次督办最少完成支付65%。预留150万待支付。</t>
  </si>
  <si>
    <t>[2070899] 其他广播电视支出</t>
  </si>
  <si>
    <t>恩平市融媒体中心</t>
  </si>
  <si>
    <t>江财教[2023]22号2023年农村广播电视无线覆盖工程运行维护经费</t>
  </si>
  <si>
    <t>江财密[2022]106号2023年中央支持地方公共文化服务体系建设资金（新时代文明实践中心建设项目）</t>
  </si>
  <si>
    <t>江财密[2022]107号2022年中央支持地方公共文化服务体系建设资金（新时代文明实践中心建设项目）资金</t>
  </si>
  <si>
    <t>[2080199]其他人力资源和社会保障管理事务支出</t>
  </si>
  <si>
    <t>江财社[2022]184号2023年粤菜师傅彩虹计划创业店补贴资金</t>
  </si>
  <si>
    <t>江财社[2022]144号2022年市级就业创业专项资金</t>
  </si>
  <si>
    <t>江财社[2022]234号2023年市级企业退休人员社会化管理工作经费</t>
  </si>
  <si>
    <t>[2080507]对机关事业单位基本养老保险基金的补助</t>
  </si>
  <si>
    <t>社保局</t>
  </si>
  <si>
    <t>按工作需要，三保项目预算调整为年初预算。</t>
  </si>
  <si>
    <t>[2080701]就业创业服务补贴</t>
  </si>
  <si>
    <t>江财社[2022]11号2022年预提前下达省级促进就业创业发展专项资金-就业创业政策性和服务补助</t>
  </si>
  <si>
    <t>[2080799] 其他就业补助支出</t>
  </si>
  <si>
    <t>就业补助资金（县级配套）</t>
  </si>
  <si>
    <t>优先支付上级补助款</t>
  </si>
  <si>
    <t>财政对城乡居民基本养老保险基金的补助</t>
  </si>
  <si>
    <t>养老待遇提高，财政补助资金增加</t>
  </si>
  <si>
    <t>[2101506] 医疗保障经办事务</t>
  </si>
  <si>
    <t>江财社[2022]261号提前下达2023年城乡居民基本医疗保险宣传培训经费</t>
  </si>
  <si>
    <t>[2101704]中医（民族医）药专项</t>
  </si>
  <si>
    <t>江财社[2022]196号提前下达2023年市级卫生事业发展资金（第一批）资金</t>
  </si>
  <si>
    <t xml:space="preserve"> 江财社[2022]100号调整下达2022年中医药强市补助资金</t>
  </si>
  <si>
    <t>江财行[2021]5号2021年党的基层组织建设保障经费（社区基层组织经费）-社区党组织书记绩效奖励经费</t>
  </si>
  <si>
    <t>[2120199]其他城乡社区管理事务支出</t>
  </si>
  <si>
    <t>江财行〔2021〕32号关于下达2021年党的基层组织建设经费市级配套资金（第二批）的通知-社区党组织书记绩效奖励经费增额部分-上年结转</t>
  </si>
  <si>
    <t>[2129999]其他城乡社区支出</t>
  </si>
  <si>
    <t>江财建（2022）74号2023年市级历史建筑保护修缮资金</t>
  </si>
  <si>
    <t>村长助理工作经费</t>
  </si>
  <si>
    <t>2024年村长助理的支出预计是证书打印费用，可压减5万元。</t>
  </si>
  <si>
    <t>村长助理工资补贴及年度考核奖励经费</t>
  </si>
  <si>
    <t>现在村长助理38名，不再招新，据实结算，扣去12月份工资5.8万元和考核奖金3.5万元后，可压减120万元。</t>
  </si>
  <si>
    <t>农村党员暖心安居屋建设经费</t>
  </si>
  <si>
    <t>2024年暖心安居屋有1名人员符合条件，已从市管党费列支，不需再使用此项目经费，可压减7.5万元。</t>
  </si>
  <si>
    <t>农业农村局</t>
  </si>
  <si>
    <t>农村环卫一体化项目专项资金</t>
  </si>
  <si>
    <t>基层组织保障经费（两委干部社保缴费）</t>
  </si>
  <si>
    <t>据实结算，预计12月份的两委干部社保缴费50.61万元，可压减30万元。</t>
  </si>
  <si>
    <t>[2139999]其他农林水支出</t>
  </si>
  <si>
    <t>江财农〔2021〕109号恩平市2019-2020年度农村生活污水设施建设项目</t>
  </si>
  <si>
    <t>江财农〔2021〕109号 提前下达2022年省级涉农统筹整合转移支付资金</t>
  </si>
  <si>
    <t>江财农〔2022〕140号关于提前下达2023年省级涉农统筹整合转移支付资金</t>
  </si>
  <si>
    <t>江财农〔2022〕10号2022年市级涉农资金（第二批）——恩平市镇级生活污水处理设施建设运维资金</t>
  </si>
  <si>
    <t>江财农[2022]140号提前下达2023年省级涉农统筹整合转移支付(其它资金)</t>
  </si>
  <si>
    <t>收回后重新安排资金,未支出数全部压减.</t>
  </si>
  <si>
    <t>江财农[2022]140号提前下达2023年省级涉农统筹整合转移支付(直达资金)</t>
  </si>
  <si>
    <t>江财农[2022]152号2023年市级涉农统筹整合转移支付资金</t>
  </si>
  <si>
    <t>江财农[2022]10号2022年市级涉农转移支付资金（第二批）</t>
  </si>
  <si>
    <t>江财建[2022]38号2022年省级涉农统筹整合转移支付资金（“四好农村路”省级示范县奖励）</t>
  </si>
  <si>
    <t>江财综[2022]87号提前下达2023年中央对地方成品油税费改革转移支付预算和省级交通建设资金</t>
  </si>
  <si>
    <t>收回后重新安排资金,未支付数全部压减,但预留200万元应急使用.</t>
  </si>
  <si>
    <t>交通工程建设及资本金</t>
  </si>
  <si>
    <t>江财综[2023]24号调整下达2023年中央政府还贷二级公路取消收费后补助资金</t>
  </si>
  <si>
    <t>江财建[2022]27号 2022年农村公路养护补助资金</t>
  </si>
  <si>
    <t>[2140106] 公路养护</t>
  </si>
  <si>
    <t>江财综〔2022〕75号2022年中央政府还贷二级公路取消收费后补助资金</t>
  </si>
  <si>
    <t>公路养护人员经费</t>
  </si>
  <si>
    <t>2024年预算安排不足（2023年12月没有支付），需追加1个月指标,待支付.</t>
  </si>
  <si>
    <t>公路养护及建设资金</t>
  </si>
  <si>
    <t>已支付31.25万元，另18.75万纳入11月份支出计划。</t>
  </si>
  <si>
    <t>[2140112]公路运输管理</t>
  </si>
  <si>
    <t>治超执法人员经费</t>
  </si>
  <si>
    <t>2024年预算安排不足（2023年11-12月没有支付），需追加2个月指标,待支付.</t>
  </si>
  <si>
    <t>[2140601]车辆购置税用于公路等基础设施建设支出</t>
  </si>
  <si>
    <t>江财综[2023]16号2023年车辆购置税收入补助地方资金预算（第一批）</t>
  </si>
  <si>
    <t>江财综〔2022〕69号2022年车辆购置税收入补助地方资金</t>
  </si>
  <si>
    <t>江财综〔2022〕74号2022年车辆购置税收入补助地方资金（第一批，以奖代补部分）</t>
  </si>
  <si>
    <t>[2149999] 其他交通运输支出</t>
  </si>
  <si>
    <t>江财综[2022]81号2023年市级公路建设和养护资金（非涉农部分）</t>
  </si>
  <si>
    <t>政府性融资担保奖励及风险资金</t>
  </si>
  <si>
    <t>普惠小微法人贷款贴息</t>
  </si>
  <si>
    <t>[2210105]农村危房改造</t>
  </si>
  <si>
    <t>农村危房改造项目</t>
  </si>
  <si>
    <t>退款重拨（2023年年底退款），已支付。
江财建【2023】2号支恩平市2023年农村危房改造补助资金8000元（1户）</t>
  </si>
  <si>
    <t>[2210106]公共租赁住房</t>
  </si>
  <si>
    <t>江财建 〔2023〕6号保障性安居工程</t>
  </si>
  <si>
    <t>[2210108] 老旧小区改造</t>
  </si>
  <si>
    <t>江财建 〔2023〕7号城镇老旧小区改造项目</t>
  </si>
  <si>
    <t>江财建（2022）41号恩平市河南中山公园片区老旧小区改造工程项目资金</t>
  </si>
  <si>
    <t>江财建（2022）44号恩平市河南中山公园片区老旧小区改造工程</t>
  </si>
  <si>
    <t>[2249999]其他灾害防治及应急管理支出</t>
  </si>
  <si>
    <t>江财建〔2022〕6号城镇房屋建筑安全风险排查</t>
  </si>
  <si>
    <t>附件3：</t>
  </si>
  <si>
    <t>文化体育与传媒</t>
  </si>
  <si>
    <t>文化体育与传媒支出</t>
  </si>
  <si>
    <t>国家电影事业发展专项资金收入</t>
  </si>
  <si>
    <t>国家电影事业发展专项资金安排的支出</t>
  </si>
  <si>
    <t>社会保障和就业</t>
  </si>
  <si>
    <t>社会保障和就业支出</t>
  </si>
  <si>
    <t>大中型水库移民后期扶持基金收入</t>
  </si>
  <si>
    <t>大中型水库移民后期扶持基金支出</t>
  </si>
  <si>
    <t>小型水库移民扶助基金收入</t>
  </si>
  <si>
    <t>小型水库移民扶助基金安排的支出</t>
  </si>
  <si>
    <t>城乡社区事务</t>
  </si>
  <si>
    <t>城乡社区支出</t>
  </si>
  <si>
    <t>国有土地使用权出让收入</t>
  </si>
  <si>
    <t>国有土地使用权出让收入安排的支出</t>
  </si>
  <si>
    <t>国有土地收益基金收入</t>
  </si>
  <si>
    <t>国有土地收益基金安排的支出</t>
  </si>
  <si>
    <t>农业土地开发资金收入</t>
  </si>
  <si>
    <t>农业土地开发资金支出</t>
  </si>
  <si>
    <t>城市基础设施配套费收入</t>
  </si>
  <si>
    <t>城市基础设施配套费安排的支出</t>
  </si>
  <si>
    <t>污水处理费收入</t>
  </si>
  <si>
    <t>污水处理费安排的支出</t>
  </si>
  <si>
    <t>农林水事务</t>
  </si>
  <si>
    <t>农林水支出</t>
  </si>
  <si>
    <t xml:space="preserve">  大中型水库库区基金收入</t>
  </si>
  <si>
    <t>大中型水库库区基金支出</t>
  </si>
  <si>
    <t>小型水库移民扶助基金支出</t>
  </si>
  <si>
    <t>其他</t>
  </si>
  <si>
    <t>其他支出</t>
  </si>
  <si>
    <t>彩票发行机构和彩票销售机构的业务费</t>
  </si>
  <si>
    <t>彩票发行销售机构业务费安排的支出</t>
  </si>
  <si>
    <t xml:space="preserve">    彩票公益金收入</t>
  </si>
  <si>
    <t>彩票公益金及对应专项债务收入安排的支出</t>
  </si>
  <si>
    <t>其他地方自行试点项目收益安排的支出</t>
  </si>
  <si>
    <t>本级收入合计</t>
  </si>
  <si>
    <t>支出小计</t>
  </si>
  <si>
    <t>专项债务还本支出</t>
  </si>
  <si>
    <t>上解支出</t>
  </si>
  <si>
    <t>地方政府专项债务转贷收入</t>
  </si>
  <si>
    <t>[2120801] 征地和拆迁补偿支出</t>
  </si>
  <si>
    <t>机要内网建设及运维经费</t>
  </si>
  <si>
    <t>安可替代工程</t>
  </si>
  <si>
    <t>党政十四五专用通信项目</t>
  </si>
  <si>
    <t>国家安全教育实践基地建设费用</t>
  </si>
  <si>
    <t>根据项目进展情况，本年度优先使用市长基金-国家安全教育实践基地建设项目指标支出</t>
  </si>
  <si>
    <t>零星工程修缮费</t>
  </si>
  <si>
    <t>[2120801]  征地和拆迁补偿支出</t>
  </si>
  <si>
    <t>档案馆升级改造及维护费</t>
  </si>
  <si>
    <t>从一般公共预算“档案材料及保管保护经费”中调剂0.65万元</t>
  </si>
  <si>
    <t>对台工作经费</t>
  </si>
  <si>
    <t>武装部</t>
  </si>
  <si>
    <t>训练基地综合楼建设经费</t>
  </si>
  <si>
    <t>恩平市乡镇“五小”场所和周转房保障配套经费</t>
  </si>
  <si>
    <t>医疗社会化</t>
  </si>
  <si>
    <t>调剂为运转费20万元及辅警及警务人员工资补贴30万元（调为一般公共预算）</t>
  </si>
  <si>
    <t xml:space="preserve"> 
恩城街道西门康乐服务中心项目服务点外墙维修工程经费</t>
  </si>
  <si>
    <t>设备购置费（含应急储备物资）</t>
  </si>
  <si>
    <t>已拨付17.68万元购置车辆</t>
  </si>
  <si>
    <t>系统工程建设及设备购置费</t>
  </si>
  <si>
    <t>财政评审委托业务费</t>
  </si>
  <si>
    <t>调整过一般公共预算</t>
  </si>
  <si>
    <t>看守所</t>
  </si>
  <si>
    <t>其中调整3,111,830.32元到一般公共预算、调整8万元至恩平市航空科普馆展览布展设计安装一体化服务项目</t>
  </si>
  <si>
    <t>其中调整150918元到一般公共预算、调整70万元至恩平市航空科普馆展览布展设计安装一体化服务项目</t>
  </si>
  <si>
    <t>年初预算150万元，第一次预算调整增加50万元。
此次调整177.64万元到一般公共预算、从新图书馆博物馆开馆和陈列布展经费调整70万到该项目、从全域旅游发展专项资金（创建国家全域旅游示范区经费）调整8万元到该项目。</t>
  </si>
  <si>
    <t>其中5,425,459.93元调整到一般公共预算、压减支出157.45万元。</t>
  </si>
  <si>
    <t>调整627850元到一般公共预算</t>
  </si>
  <si>
    <t>公共体育场地和设施建设经费</t>
  </si>
  <si>
    <t>调剂60万元到“开展体育健身活动经费”</t>
  </si>
  <si>
    <t>开展体育健身活动经费</t>
  </si>
  <si>
    <t>从“公共体育场地和设施建设经费”调剂60万元到该项目</t>
  </si>
  <si>
    <t>综合股代编</t>
  </si>
  <si>
    <t xml:space="preserve">
市和镇征地拆迁补偿</t>
  </si>
  <si>
    <t>人防、海防、国防专项资金</t>
  </si>
  <si>
    <t>城镇污水处理相关综合服务费</t>
  </si>
  <si>
    <t>镇级污水处理设施运维费及可用性付费</t>
  </si>
  <si>
    <t>项目暂未支付，剩余指标全部压减</t>
  </si>
  <si>
    <t>农村污水处理设施运维费及可用性付费</t>
  </si>
  <si>
    <t>农村生活污水处理设施建设资金</t>
  </si>
  <si>
    <t>农村生活污水处理设施建设资金年初预算为300万元，指标分2次下达，其中1笔因系统问题无法下达，根据工程师指导修改项目名称为乡村生活污水处理设施建设资金下达。现结合实际调整预算。</t>
  </si>
  <si>
    <t>乡村生活污水处理设施建设资金</t>
  </si>
  <si>
    <t>[2121401]污水处理设施建设和运营</t>
  </si>
  <si>
    <t>已拨付183.49万元，预计11、12月支付60万元保障企业运转</t>
  </si>
  <si>
    <t>[2120801]征地和拆迁补偿支出</t>
  </si>
  <si>
    <t>调整到公共预算安排支出</t>
  </si>
  <si>
    <t>春节灯饰、花坛等费用</t>
  </si>
  <si>
    <t>已拨付19.3万元，预留10万。</t>
  </si>
  <si>
    <t>项目暂未支付，预留5万指标应急</t>
  </si>
  <si>
    <t>鳌峰公园和大松岭公园绿化养护和清扫保洁服务经费</t>
  </si>
  <si>
    <t>已拨付105.65万元，预计11-12支付40万元保障企业工人工资。</t>
  </si>
  <si>
    <t>2121301城市公共设施</t>
  </si>
  <si>
    <t>已拨付442.32万元。优先使用债券资金。本级资金预留100万。</t>
  </si>
  <si>
    <t>餐厨垃圾处理项目</t>
  </si>
  <si>
    <t>预留6万元支付瀚蓝处理费</t>
  </si>
  <si>
    <t>恩平市樟木坑生活垃圾卫生填埋场运营监管综合服务费</t>
  </si>
  <si>
    <t>恩平市生活垃圾转运处理费</t>
  </si>
  <si>
    <t>目前指标结余29万元，预留129万支付11-12月垃圾和渗沥液处理费。</t>
  </si>
  <si>
    <t>园林所全年路灯电费</t>
  </si>
  <si>
    <t>每月电费约45.8万元，需求金额约550万元，增加60万元保障电费按时缴费。</t>
  </si>
  <si>
    <t>基金项目无法实拨工作经费，需调整到一般公共预算安排</t>
  </si>
  <si>
    <t>恩平市2023年历史建筑修缮项目</t>
  </si>
  <si>
    <t>优先上级资金，压减本级资金。</t>
  </si>
  <si>
    <t>恩平市体育公园公共人防工程建设资金</t>
  </si>
  <si>
    <t>已支付1万元。优先使用债券资金，压减本级资金。</t>
  </si>
  <si>
    <t>江门市建筑业高质量发展奖励资金</t>
  </si>
  <si>
    <t>已支付15万。预留15万。</t>
  </si>
  <si>
    <t>住建局档案库房加固工程</t>
  </si>
  <si>
    <t>治超非现场执法系统项目</t>
  </si>
  <si>
    <t>已支付约12万元。预留8万应急使用。</t>
  </si>
  <si>
    <t>已支付8154.34万元。优先使用上级资金。本级预留105万元应急使用。调整到公共预算安排支出</t>
  </si>
  <si>
    <t>恩平产业转移工业园</t>
  </si>
  <si>
    <t>米仓园区建设资金</t>
  </si>
  <si>
    <t>大槐镇</t>
  </si>
  <si>
    <t>大槐片区建设资金</t>
  </si>
  <si>
    <t>市场监督管理工作经费（含双打经费）</t>
  </si>
  <si>
    <t>执法装备办公设备及服装购置专项经费</t>
  </si>
  <si>
    <t>新开办企业印章刻制服务资金</t>
  </si>
  <si>
    <t>办公楼修缮费</t>
  </si>
  <si>
    <t>非税征管经费</t>
  </si>
  <si>
    <t>恩平市资产委员会办公室</t>
  </si>
  <si>
    <t>物业资产大型修缮</t>
  </si>
  <si>
    <t>江门市森林火灾应急能力建设项目</t>
  </si>
  <si>
    <t>安全监督监察专项经费</t>
  </si>
  <si>
    <t>基层森林消防建设资金</t>
  </si>
  <si>
    <t>森林消防大队建设与运行专项资金</t>
  </si>
  <si>
    <t>全市应急救援专项资金</t>
  </si>
  <si>
    <t>土地基准地价制订调整及地价动态监测情况</t>
  </si>
  <si>
    <t>不动产确权登记发证工作项目</t>
  </si>
  <si>
    <t>“房地一体”农村宅基地和集体建设用地确权登记发证项目资金</t>
  </si>
  <si>
    <t>高标准基本农田建设工作费</t>
  </si>
  <si>
    <t>地质矿产资源利用与管理工作</t>
  </si>
  <si>
    <t>《恩平市堆场及洗砂加工场专项规划》（2022-2025年）</t>
  </si>
  <si>
    <t>恩平市园、林、草地定级和基准地价制订项目工作</t>
  </si>
  <si>
    <t>环镇海湾生态文明发展示范区（江门市副中心）空间发展战略规划</t>
  </si>
  <si>
    <t>建设项目环评技术评估经费</t>
  </si>
  <si>
    <t>景观林带租地种树</t>
  </si>
  <si>
    <t>珠三角国家森林城市群建设</t>
  </si>
  <si>
    <t>圣贵线养护</t>
  </si>
  <si>
    <t>自然保护地整合优化</t>
  </si>
  <si>
    <t>广东恩平地热国家地质公园功能范围调整报告编制项目</t>
  </si>
  <si>
    <t>森林病虫害防治站经费</t>
  </si>
  <si>
    <t>县镇村绿化</t>
  </si>
  <si>
    <t>河长制专项资金</t>
  </si>
  <si>
    <t>潭江河流治理工程PPP项目（恩平段）可行性服务费和运营绩效服务费</t>
  </si>
  <si>
    <t>水资源取水计量监测系统建设资金</t>
  </si>
  <si>
    <t>非法采砂鉴定费</t>
  </si>
  <si>
    <t>大带水库溢洪道下游排洪渠清淤疏浚工程项目</t>
  </si>
  <si>
    <t>水利工程配套项目</t>
  </si>
  <si>
    <t>锦江灌区续建配套与节水建造工程</t>
  </si>
  <si>
    <t>水利灌区水毁工程和水利公益性设备资金</t>
  </si>
  <si>
    <t>农村供水提质增效项目</t>
  </si>
  <si>
    <t>山塘除险加固工程项目资金</t>
  </si>
  <si>
    <t>全域供水项目编制服务</t>
  </si>
  <si>
    <t>市属水利工程专项整治维修养护及市属水利灌区危房改造工程资金</t>
  </si>
  <si>
    <t>水利工程安全鉴定</t>
  </si>
  <si>
    <t>恩平市小水电站清理整改资金</t>
  </si>
  <si>
    <t>中小河流治理工程</t>
  </si>
  <si>
    <t>红火蚁等有害生物防控资金</t>
  </si>
  <si>
    <t>农业项目规划方案编制经费</t>
  </si>
  <si>
    <t>恩平市第三次全国土壤普查项目</t>
  </si>
  <si>
    <t>农业投入品（农膜、农药化肥包装物）包装废弃物回收处理项目</t>
  </si>
  <si>
    <t>[2290402] 其他地方自行试点项目收益专项债券收入安排的支出</t>
  </si>
  <si>
    <t>恩平产业转移工业园管理委员会</t>
  </si>
  <si>
    <t>恩平工业园职教园区项目</t>
  </si>
  <si>
    <t>恩平产业转移工业园大田片区基础设施配套项目</t>
  </si>
  <si>
    <t>11月债券资金用途调整调减2000万</t>
  </si>
  <si>
    <t>11月债券资金用途调整调减3000万</t>
  </si>
  <si>
    <t>牛江镇人民政府</t>
  </si>
  <si>
    <t>广东省恩平市宝昌工业园基础设施配套项目</t>
  </si>
  <si>
    <t>恩平市住房和城乡建设局</t>
  </si>
  <si>
    <t>广东省恩平市老旧小区改造项目（三期）</t>
  </si>
  <si>
    <t>恩平市学前教育基础设施提升工程建设项目（二期）</t>
  </si>
  <si>
    <t>恩平市城市管理和综合执法局</t>
  </si>
  <si>
    <t>恩平市中心城区东部片区排水设施提升工程</t>
  </si>
  <si>
    <t>恩平中心城区两岸截污及锦江河水环境治理工程</t>
  </si>
  <si>
    <t>其他地方自行试点项目收益专项债券付息支出</t>
  </si>
  <si>
    <r>
      <rPr>
        <sz val="11"/>
        <color theme="1"/>
        <rFont val="宋体"/>
        <family val="3"/>
        <charset val="134"/>
        <scheme val="minor"/>
      </rPr>
      <t>2024年到期其他地方自行试点项目收益专项债券利息为112076175.59元，1-6月需支出48137575.59元，7-12月需支出63938600元。2024</t>
    </r>
    <r>
      <rPr>
        <sz val="11"/>
        <color theme="1"/>
        <rFont val="宋体"/>
        <family val="3"/>
        <charset val="134"/>
        <scheme val="minor"/>
      </rPr>
      <t>年缴付</t>
    </r>
    <r>
      <rPr>
        <sz val="11"/>
        <color theme="1"/>
        <rFont val="宋体"/>
        <family val="3"/>
        <charset val="134"/>
        <scheme val="minor"/>
      </rPr>
      <t>2023</t>
    </r>
    <r>
      <rPr>
        <sz val="11"/>
        <color theme="1"/>
        <rFont val="宋体"/>
        <family val="3"/>
        <charset val="134"/>
        <scheme val="minor"/>
      </rPr>
      <t>年欠息</t>
    </r>
    <r>
      <rPr>
        <sz val="11"/>
        <color theme="1"/>
        <rFont val="宋体"/>
        <family val="3"/>
        <charset val="134"/>
        <scheme val="minor"/>
      </rPr>
      <t>28985650</t>
    </r>
    <r>
      <rPr>
        <sz val="11"/>
        <color theme="1"/>
        <rFont val="宋体"/>
        <family val="3"/>
        <charset val="134"/>
        <scheme val="minor"/>
      </rPr>
      <t>元。</t>
    </r>
  </si>
  <si>
    <t>土地储备专项债券付息支出</t>
  </si>
  <si>
    <t>2024年到期土地储备专项债券利息为10048000元，1-6月需支出4648000元，7-12月需支出5400000元。</t>
  </si>
  <si>
    <t>国有土地使用权出让金债务付息支出</t>
  </si>
  <si>
    <t>2024年到期国有土地使用权出让金债务利息为29019175.2元，1-6月需支出7265226.6元，7-12月需支出21753948.6元。2024年缴付2023年欠息22848180.6元。</t>
  </si>
  <si>
    <t>[2330498]其他地方自行试点项目收益专项债券发行费用支出</t>
  </si>
  <si>
    <t>其他地方自行试点项目收益专项债券发行费用支出</t>
  </si>
  <si>
    <t>2024年7-12月其他地方自行试点项目收益专项债券发行费用696000元</t>
  </si>
  <si>
    <t>[2330431]土地储备专项债券发行费用支出</t>
  </si>
  <si>
    <t>土地储备专项债券发行费用支出</t>
  </si>
  <si>
    <t>调整预算数</t>
  </si>
  <si>
    <t>[2330411]国有土地使用权出让金债务发行费用支出</t>
  </si>
  <si>
    <t>国有土地使用权出让金债务发行费用支出</t>
  </si>
  <si>
    <t>2024年7-12月国有土地使用权出让金债务发行费用32928元</t>
  </si>
  <si>
    <t>[2330499]其他政府性基金债务发行费用支出</t>
  </si>
  <si>
    <t>其他政府性基金债务发行费用支出</t>
  </si>
  <si>
    <t>2024年7-12月其他政府性基金债务债务发行费用6400元</t>
  </si>
  <si>
    <t>编制单位：恩平市财政局</t>
  </si>
  <si>
    <t>收         入</t>
  </si>
  <si>
    <t>支          出</t>
  </si>
  <si>
    <t>科目
编码</t>
  </si>
  <si>
    <t>科目及单位</t>
  </si>
  <si>
    <t>项目名称</t>
  </si>
  <si>
    <t>预算调整数</t>
  </si>
  <si>
    <t>国有资本经营收入</t>
  </si>
  <si>
    <t>国有资本经营支出</t>
  </si>
  <si>
    <r>
      <rPr>
        <b/>
        <sz val="12"/>
        <rFont val="宋体"/>
        <family val="3"/>
        <charset val="134"/>
      </rPr>
      <t>0</t>
    </r>
    <r>
      <rPr>
        <b/>
        <sz val="12"/>
        <rFont val="宋体"/>
        <family val="3"/>
        <charset val="134"/>
      </rPr>
      <t>1</t>
    </r>
  </si>
  <si>
    <t>一、利润收入</t>
  </si>
  <si>
    <t>一、社会保障和就业支出</t>
  </si>
  <si>
    <t xml:space="preserve">  市金叶发展公司</t>
  </si>
  <si>
    <r>
      <rPr>
        <sz val="11"/>
        <color theme="1"/>
        <rFont val="宋体"/>
        <family val="3"/>
        <charset val="134"/>
        <scheme val="minor"/>
      </rPr>
      <t>0</t>
    </r>
    <r>
      <rPr>
        <sz val="11"/>
        <color theme="1"/>
        <rFont val="宋体"/>
        <family val="3"/>
        <charset val="134"/>
        <scheme val="minor"/>
      </rPr>
      <t>4</t>
    </r>
  </si>
  <si>
    <t>02</t>
  </si>
  <si>
    <t>二、股利、股息收入</t>
  </si>
  <si>
    <t>223</t>
  </si>
  <si>
    <t>二、国有资本经营预算支出</t>
  </si>
  <si>
    <t>03</t>
  </si>
  <si>
    <t>三、产权转让收入</t>
  </si>
  <si>
    <r>
      <rPr>
        <sz val="11"/>
        <color theme="1"/>
        <rFont val="宋体"/>
        <family val="3"/>
        <charset val="134"/>
        <scheme val="minor"/>
      </rPr>
      <t>0</t>
    </r>
    <r>
      <rPr>
        <sz val="11"/>
        <color theme="1"/>
        <rFont val="宋体"/>
        <family val="3"/>
        <charset val="134"/>
        <scheme val="minor"/>
      </rPr>
      <t>1</t>
    </r>
  </si>
  <si>
    <t>解决历史遗留问题及改革成本支出</t>
  </si>
  <si>
    <t>04</t>
  </si>
  <si>
    <t>四、清算收入</t>
  </si>
  <si>
    <t>1.企业副科以上退休干部机关工作补贴</t>
  </si>
  <si>
    <t>98</t>
  </si>
  <si>
    <t>五、其他国有资本经营预算收入</t>
  </si>
  <si>
    <t>2.国有企业退休人员社会化管理费用</t>
  </si>
  <si>
    <t xml:space="preserve">   1.市公有资产经营公司</t>
  </si>
  <si>
    <r>
      <rPr>
        <sz val="11"/>
        <color theme="1"/>
        <rFont val="宋体"/>
        <family val="3"/>
        <charset val="134"/>
        <scheme val="minor"/>
      </rPr>
      <t xml:space="preserve">  </t>
    </r>
    <r>
      <rPr>
        <sz val="11"/>
        <color theme="1"/>
        <rFont val="宋体"/>
        <family val="3"/>
        <charset val="134"/>
        <scheme val="minor"/>
      </rPr>
      <t xml:space="preserve"> </t>
    </r>
    <r>
      <rPr>
        <sz val="11"/>
        <color theme="1"/>
        <rFont val="宋体"/>
        <family val="3"/>
        <charset val="134"/>
        <scheme val="minor"/>
      </rPr>
      <t xml:space="preserve"> 2.市规划设计院</t>
    </r>
  </si>
  <si>
    <t xml:space="preserve">   3.市供水有限公司</t>
  </si>
  <si>
    <t xml:space="preserve">   4.市供销社</t>
  </si>
  <si>
    <r>
      <rPr>
        <sz val="11"/>
        <color theme="1"/>
        <rFont val="宋体"/>
        <family val="3"/>
        <charset val="134"/>
        <scheme val="minor"/>
      </rPr>
      <t>9</t>
    </r>
    <r>
      <rPr>
        <sz val="11"/>
        <color theme="1"/>
        <rFont val="宋体"/>
        <family val="3"/>
        <charset val="134"/>
        <scheme val="minor"/>
      </rPr>
      <t>9</t>
    </r>
  </si>
  <si>
    <t xml:space="preserve"> 其他国有资本经营预算支出</t>
  </si>
  <si>
    <t xml:space="preserve">   5.市场物业管理站</t>
  </si>
  <si>
    <t xml:space="preserve">   6.市安广厦建筑工程质量检测有限公司</t>
  </si>
  <si>
    <t xml:space="preserve">   7.恒顺汽车运输有限公司</t>
  </si>
  <si>
    <t xml:space="preserve">   8.恒安汽车服务有限公司</t>
  </si>
  <si>
    <t xml:space="preserve">   9.北晟公司</t>
  </si>
  <si>
    <t>收入小计</t>
  </si>
  <si>
    <t>转移性支出</t>
  </si>
  <si>
    <t>上年结转</t>
  </si>
  <si>
    <t>结转下年</t>
  </si>
  <si>
    <t>.</t>
  </si>
  <si>
    <t>调增；第2次增加2988万元用于那吉、横陂拆旧复垦项目分期支付</t>
    <phoneticPr fontId="71" type="noConversion"/>
  </si>
  <si>
    <t>[2050299] 其他普通教育支出</t>
    <phoneticPr fontId="71" type="noConversion"/>
  </si>
  <si>
    <t>[2050299]其他普通教育支出</t>
    <phoneticPr fontId="71" type="noConversion"/>
  </si>
  <si>
    <t>[2070199]其他文化和旅游支出</t>
    <phoneticPr fontId="71" type="noConversion"/>
  </si>
  <si>
    <t>支付以前年度疫情防控专项经费</t>
    <phoneticPr fontId="71" type="noConversion"/>
  </si>
  <si>
    <t>2024年城乡居民基本养老保险本级配套部分</t>
    <phoneticPr fontId="71" type="noConversion"/>
  </si>
  <si>
    <t>机关养老保险缺口财政兜底资金</t>
    <phoneticPr fontId="71" type="noConversion"/>
  </si>
  <si>
    <t>机关养老保险和职业年金补缴及清算资金</t>
    <phoneticPr fontId="71" type="noConversion"/>
  </si>
  <si>
    <t>环卫一体化和市场化项目专项资金</t>
    <phoneticPr fontId="71" type="noConversion"/>
  </si>
  <si>
    <t>交通工程建设及资本金</t>
    <phoneticPr fontId="71" type="noConversion"/>
  </si>
  <si>
    <t>市政工程专项资金</t>
    <phoneticPr fontId="71" type="noConversion"/>
  </si>
  <si>
    <t>耕地保护与修复</t>
    <phoneticPr fontId="71" type="noConversion"/>
  </si>
  <si>
    <t>农村环卫一体化项目专项资金</t>
    <phoneticPr fontId="71" type="noConversion"/>
  </si>
  <si>
    <t>调整非税工作经费</t>
    <phoneticPr fontId="71" type="noConversion"/>
  </si>
  <si>
    <t>亲商招商扶持资金</t>
    <phoneticPr fontId="71" type="noConversion"/>
  </si>
  <si>
    <t>自主创新扶持专项经费</t>
    <phoneticPr fontId="71" type="noConversion"/>
  </si>
  <si>
    <t>人才发展专项资金（含引进和培养高技能人才补助）</t>
    <phoneticPr fontId="71" type="noConversion"/>
  </si>
  <si>
    <t>自然资源执法土变规划测绘等业务费</t>
    <phoneticPr fontId="71" type="noConversion"/>
  </si>
  <si>
    <t>基础教育补助经费（基础教育生均经费江门提标部分）</t>
    <phoneticPr fontId="71" type="noConversion"/>
  </si>
  <si>
    <t>无毒恩平专项经费</t>
    <phoneticPr fontId="71" type="noConversion"/>
  </si>
  <si>
    <t>行事资产管理工作经费</t>
    <phoneticPr fontId="71" type="noConversion"/>
  </si>
  <si>
    <t>上解2022-2023年度江门市潭江水资源保护专项资金</t>
    <phoneticPr fontId="71" type="noConversion"/>
  </si>
  <si>
    <t>地方储备粮轮换亏损补贴</t>
    <phoneticPr fontId="71" type="noConversion"/>
  </si>
  <si>
    <t>那吉镇财政所</t>
    <phoneticPr fontId="71" type="noConversion"/>
  </si>
  <si>
    <t>沙湖镇财政所</t>
    <phoneticPr fontId="71" type="noConversion"/>
  </si>
  <si>
    <t>科目调整</t>
    <phoneticPr fontId="71" type="noConversion"/>
  </si>
  <si>
    <t>2121399其他城市基础设施配套费安排的支出</t>
    <phoneticPr fontId="71" type="noConversion"/>
  </si>
  <si>
    <t>2121499其他污水处理费安排的支出</t>
    <phoneticPr fontId="71" type="noConversion"/>
  </si>
  <si>
    <t>科目间调整</t>
    <phoneticPr fontId="71" type="noConversion"/>
  </si>
  <si>
    <t>科目间调整</t>
    <phoneticPr fontId="71" type="noConversion"/>
  </si>
  <si>
    <t>2024年江门经责审计事项。已累计支付150万，预算指标已用完。为确保水厂按时上缴污水处理费收入，计划增加10万元用于支付污水代收手续费。</t>
  </si>
  <si>
    <t>[21211]农业土地开发资金安排的支出</t>
    <phoneticPr fontId="71" type="noConversion"/>
  </si>
  <si>
    <t>自然资源局</t>
    <phoneticPr fontId="71" type="noConversion"/>
  </si>
  <si>
    <t>新增80万元用于恩平市良西镇垦造水田项目工作经费，调整1172万元到公共预算安排支出</t>
    <phoneticPr fontId="71" type="noConversion"/>
  </si>
  <si>
    <t>[2121499]其他污水处理费安排的支出</t>
    <phoneticPr fontId="71" type="noConversion"/>
  </si>
  <si>
    <t>恩平产业转移工业园基础设施和配套工程建设项目</t>
    <phoneticPr fontId="71" type="noConversion"/>
  </si>
  <si>
    <t>恩平工业园高质量发展基础设施建设项目</t>
    <phoneticPr fontId="71" type="noConversion"/>
  </si>
  <si>
    <t>恩平市老旧小区改造（2023-2024）项目</t>
    <phoneticPr fontId="71" type="noConversion"/>
  </si>
  <si>
    <t>恩平市城区污水管网设施建设工程</t>
    <phoneticPr fontId="71" type="noConversion"/>
  </si>
  <si>
    <t>恩平工业园宝昌低空经济产业园基础设施建设项目（一期）</t>
    <phoneticPr fontId="71" type="noConversion"/>
  </si>
  <si>
    <t xml:space="preserve">
市和镇征地拆迁补偿</t>
    <phoneticPr fontId="71" type="noConversion"/>
  </si>
  <si>
    <t>养老保障费用</t>
    <phoneticPr fontId="71" type="noConversion"/>
  </si>
  <si>
    <t>潭江河流治理工程PPP项目（恩平段）可行性服务费和运营绩效服务费</t>
    <phoneticPr fontId="71" type="noConversion"/>
  </si>
  <si>
    <t>年初预算安排不足，根据实际增加预算</t>
    <phoneticPr fontId="71" type="noConversion"/>
  </si>
  <si>
    <t>调整到公共预算安排支出</t>
    <phoneticPr fontId="71" type="noConversion"/>
  </si>
  <si>
    <t>教育校园校舍建设资金（含代建项目）</t>
    <phoneticPr fontId="71" type="noConversion"/>
  </si>
  <si>
    <t>公安局治安监控系统租赁费</t>
    <phoneticPr fontId="71" type="noConversion"/>
  </si>
  <si>
    <t>城区污水厂一期运营费及建设费</t>
    <phoneticPr fontId="71" type="noConversion"/>
  </si>
  <si>
    <t>亲商招商扶持资金</t>
    <phoneticPr fontId="71" type="noConversion"/>
  </si>
  <si>
    <t>那吉镇矿山生态修复工程项目</t>
    <phoneticPr fontId="71" type="noConversion"/>
  </si>
  <si>
    <t>沙湖镇基础设施建设资金</t>
    <phoneticPr fontId="71" type="noConversion"/>
  </si>
  <si>
    <t>农村人居环境整治项目</t>
    <phoneticPr fontId="71" type="noConversion"/>
  </si>
  <si>
    <t>垦造水田后期管护工作</t>
    <phoneticPr fontId="71" type="noConversion"/>
  </si>
  <si>
    <t>实施最严格水资源制度管理专项资金</t>
    <phoneticPr fontId="71" type="noConversion"/>
  </si>
  <si>
    <t>全市农田水利冬修市属单位机电冬修专项资金</t>
    <phoneticPr fontId="71" type="noConversion"/>
  </si>
  <si>
    <t>恩平市村村通自来水工程</t>
    <phoneticPr fontId="71" type="noConversion"/>
  </si>
  <si>
    <t>3.清理国有“僵尸”企业费用</t>
    <phoneticPr fontId="71" type="noConversion"/>
  </si>
  <si>
    <t>4.国有企业发展改革专项资金</t>
    <phoneticPr fontId="71" type="noConversion"/>
  </si>
  <si>
    <t>5.物业管理费</t>
    <phoneticPr fontId="71" type="noConversion"/>
  </si>
  <si>
    <t>2.城区公交发展扶持专项资金</t>
    <phoneticPr fontId="71" type="noConversion"/>
  </si>
  <si>
    <t>1.国有资产收益征管经费</t>
    <phoneticPr fontId="71" type="noConversion"/>
  </si>
  <si>
    <t>2024年恩平市一般公共预算收支第二次调整情况表</t>
    <phoneticPr fontId="71" type="noConversion"/>
  </si>
  <si>
    <t>2024年恩平市一般公共预算支出本级项目第二次调整计划</t>
    <phoneticPr fontId="71" type="noConversion"/>
  </si>
  <si>
    <t>2024年恩平市政府性基金预算收支第二次调整情况表</t>
    <phoneticPr fontId="71" type="noConversion"/>
  </si>
  <si>
    <t>2024年恩平市政府性基金预算支出本级项目调整计划</t>
    <phoneticPr fontId="71" type="noConversion"/>
  </si>
  <si>
    <t>2024年恩平市国有资本经营收支调整情况表</t>
    <phoneticPr fontId="71" type="noConversion"/>
  </si>
  <si>
    <t>截至12月，已将12.354万元调剂至统计专项调查经费。</t>
  </si>
  <si>
    <t>33.09万元已拨付。(恩府办函[2024]897号）12月需拨付第四季度劳动力调查14400元，第四季度住户调查77600元。</t>
  </si>
  <si>
    <t>2070199其他文化和旅游支出</t>
  </si>
  <si>
    <t>理论学习经费</t>
  </si>
  <si>
    <t>调剂4.91万元到媒体宣传和社会环境宣传经费</t>
  </si>
  <si>
    <t>网评员队伍建设经费</t>
  </si>
  <si>
    <t>调剂2.87万元到媒体宣传和社会环境宣传经费</t>
  </si>
  <si>
    <t>媒体宣传和社会环境宣传经费</t>
  </si>
  <si>
    <t>从理论学习经费和网评员队伍建设经费调增到此项目。用于加大力度宣传马拉松工作。</t>
  </si>
  <si>
    <t>[2120801] 征地和拆迁补偿支出</t>
    <phoneticPr fontId="71" type="noConversion"/>
  </si>
  <si>
    <t>[2121001]征地和拆迁补偿支出</t>
    <phoneticPr fontId="71" type="noConversion"/>
  </si>
  <si>
    <t>年初预算安排不足</t>
    <phoneticPr fontId="71" type="noConversion"/>
  </si>
  <si>
    <t>江财工[2022]156号</t>
    <phoneticPr fontId="71" type="noConversion"/>
  </si>
  <si>
    <t>[2010399]其他政府办公厅（室）及相关机构事务支出</t>
  </si>
  <si>
    <t>[2012601]行政运行</t>
  </si>
  <si>
    <t>[2012604]档案馆</t>
  </si>
  <si>
    <t>[2013299]其他组织事务支出</t>
  </si>
  <si>
    <t>[2013499]其他统战事务支出</t>
  </si>
  <si>
    <t>重新安排收回存量资金，原（江财M[2021]30号)</t>
  </si>
  <si>
    <t>[2040299]其他公安支出</t>
  </si>
  <si>
    <t>[2040804]强制隔离戒毒人员生活</t>
  </si>
  <si>
    <t>[2120501]城乡社区环境卫生</t>
  </si>
  <si>
    <t>[2130152]对高校毕业生到基层任职补助</t>
  </si>
  <si>
    <t>[2130199]其他农业农村支出</t>
  </si>
  <si>
    <t>[2130599]其他巩固脱贫攻坚成果衔接乡村振兴支出</t>
  </si>
  <si>
    <t>[2121402]代征手续费</t>
    <phoneticPr fontId="71" type="noConversion"/>
  </si>
  <si>
    <t>[2296003]用于体育事业的彩票公益金支出</t>
  </si>
  <si>
    <t>[2320498]其他地方自行试点项目收益专项债券付息支出</t>
  </si>
  <si>
    <t>[2320431]土地储备专项债券付息支出</t>
  </si>
  <si>
    <t>[2320411]国有土地使用权出让金债务付息支出</t>
  </si>
  <si>
    <t>其中250万元从基金中调整到公共预算安排，另25万元在项目中调剂</t>
    <phoneticPr fontId="71" type="noConversion"/>
  </si>
  <si>
    <t>其中100万元从基金中调整到公共预算安排，在政府性基金“医疗社会化费用”中调整20万元</t>
    <phoneticPr fontId="71" type="noConversion"/>
  </si>
  <si>
    <t>分批次清偿以前部分款项</t>
    <phoneticPr fontId="71" type="noConversion"/>
  </si>
  <si>
    <r>
      <rPr>
        <sz val="11"/>
        <color theme="1"/>
        <rFont val="方正书宋_GBK"/>
        <charset val="134"/>
      </rPr>
      <t>江财社</t>
    </r>
    <r>
      <rPr>
        <sz val="11"/>
        <color theme="1"/>
        <rFont val="Arial"/>
        <family val="2"/>
      </rPr>
      <t>[2023]19</t>
    </r>
    <r>
      <rPr>
        <sz val="11"/>
        <color theme="1"/>
        <rFont val="方正书宋_GBK"/>
        <charset val="134"/>
      </rPr>
      <t>号</t>
    </r>
    <r>
      <rPr>
        <sz val="11"/>
        <color theme="1"/>
        <rFont val="Arial"/>
        <family val="2"/>
      </rPr>
      <t>2023</t>
    </r>
    <r>
      <rPr>
        <sz val="11"/>
        <color theme="1"/>
        <rFont val="宋体"/>
        <family val="3"/>
        <charset val="134"/>
      </rPr>
      <t>年省级经济欠发达地区村卫生站医生补贴（第二批）</t>
    </r>
  </si>
  <si>
    <r>
      <rPr>
        <sz val="11"/>
        <color theme="1"/>
        <rFont val="宋体"/>
        <family val="3"/>
        <charset val="134"/>
      </rPr>
      <t>江财社[2022]231号提前下达</t>
    </r>
    <r>
      <rPr>
        <sz val="11"/>
        <color theme="1"/>
        <rFont val="Arial"/>
        <family val="2"/>
      </rPr>
      <t>2023</t>
    </r>
    <r>
      <rPr>
        <sz val="11"/>
        <color theme="1"/>
        <rFont val="宋体"/>
        <family val="3"/>
        <charset val="134"/>
      </rPr>
      <t>年省级适龄女生</t>
    </r>
    <r>
      <rPr>
        <sz val="11"/>
        <color theme="1"/>
        <rFont val="Arial"/>
        <family val="2"/>
      </rPr>
      <t>HPV</t>
    </r>
    <r>
      <rPr>
        <sz val="11"/>
        <color theme="1"/>
        <rFont val="宋体"/>
        <family val="3"/>
        <charset val="134"/>
      </rPr>
      <t>疫苗免费接种项目资金</t>
    </r>
  </si>
  <si>
    <r>
      <rPr>
        <sz val="11"/>
        <color theme="1"/>
        <rFont val="宋体"/>
        <family val="3"/>
        <charset val="134"/>
      </rPr>
      <t>江财社[2023]39号关于调整下达</t>
    </r>
    <r>
      <rPr>
        <sz val="11"/>
        <color theme="1"/>
        <rFont val="Arial"/>
        <family val="2"/>
      </rPr>
      <t>2022</t>
    </r>
    <r>
      <rPr>
        <sz val="11"/>
        <color theme="1"/>
        <rFont val="宋体"/>
        <family val="3"/>
        <charset val="134"/>
      </rPr>
      <t>年（第二批）和</t>
    </r>
    <r>
      <rPr>
        <sz val="11"/>
        <color theme="1"/>
        <rFont val="Arial"/>
        <family val="2"/>
      </rPr>
      <t>2023</t>
    </r>
    <r>
      <rPr>
        <sz val="11"/>
        <color theme="1"/>
        <rFont val="宋体"/>
        <family val="3"/>
        <charset val="134"/>
      </rPr>
      <t>年中央财政补助重大传染病防控项目资金</t>
    </r>
  </si>
  <si>
    <t>附件4：</t>
    <phoneticPr fontId="71" type="noConversion"/>
  </si>
  <si>
    <t>附件5：</t>
    <phoneticPr fontId="71" type="noConversion"/>
  </si>
  <si>
    <t>市和镇征地拆迁增加4000万元，主要原因是：一是根据市政府的工作要求，为重点推进北理珠迁址项目工作开展，需增加征地拆迁费用。二是根据《关于安排锦江大道北花城段建设用地征地拆迁补偿费的复函》（恩府办函【2024】745号）文件批复，增加恩城锦江大道北段扩路征地费用等 。调整850万元到其他科目支出</t>
    <phoneticPr fontId="71" type="noConversion"/>
  </si>
  <si>
    <t>智能自动控制箱改造更新维护费</t>
    <phoneticPr fontId="71" type="noConversion"/>
  </si>
  <si>
    <t>公园日常维护和防火费用</t>
    <phoneticPr fontId="71" type="noConversion"/>
  </si>
  <si>
    <t>[2121301]城市公共设施</t>
    <phoneticPr fontId="71" type="noConversion"/>
  </si>
  <si>
    <t>餐厨垃圾收运项目</t>
  </si>
  <si>
    <t>从环卫一体化资金调剂300万元</t>
  </si>
  <si>
    <t>由基金预算调整到公共预算安排支出,调剂300万元用于餐厨垃圾收运项目</t>
    <phoneticPr fontId="71" type="noConversion"/>
  </si>
  <si>
    <t>被征地农民养老保障费用增加611万元，主要原因是：增加东成镇锦坤食品项目、粤自然大健康项目、台阳精密机床项目等产业园区项目的用地指标。</t>
    <phoneticPr fontId="71" type="noConversion"/>
  </si>
  <si>
    <t>由基金预算调整到公共预算安排支出</t>
    <phoneticPr fontId="71" type="noConversion"/>
  </si>
  <si>
    <t>调整到公共预算安排支出</t>
    <phoneticPr fontId="71" type="noConversion"/>
  </si>
  <si>
    <t>2024年内网软件运维项目暂缓，调整102万元到公共预算安排支出</t>
    <phoneticPr fontId="71" type="noConversion"/>
  </si>
  <si>
    <t>[2082602]财政对城乡居民基本养老保险基金的补助</t>
    <phoneticPr fontId="71" type="noConversion"/>
  </si>
  <si>
    <t>[2130705]对村民委员会和村党支部的补助</t>
    <phoneticPr fontId="71" type="noConversion"/>
  </si>
  <si>
    <t>地方政府一般债券还本支出</t>
    <phoneticPr fontId="71" type="noConversion"/>
  </si>
  <si>
    <t xml:space="preserve">   区域间转移性支出</t>
    <phoneticPr fontId="7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</si>
</sst>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0">
    <numFmt numFmtId="41" formatCode="_ * #,##0_ ;_ * \-#,##0_ ;_ * &quot;-&quot;_ ;_ @_ "/>
    <numFmt numFmtId="43" formatCode="_ * #,##0.00_ ;_ * \-#,##0.00_ ;_ * &quot;-&quot;??_ ;_ @_ "/>
    <numFmt numFmtId="176" formatCode="_ &quot;￥&quot;* #,##0_ ;_ &quot;￥&quot;* \-#,##0_ ;_ &quot;￥&quot;* &quot;-&quot;_ ;_ @_ "/>
    <numFmt numFmtId="177" formatCode="_ &quot;￥&quot;* #,##0.00_ ;_ &quot;￥&quot;* \-#,##0.00_ ;_ &quot;￥&quot;* &quot;-&quot;??_ ;_ @_ "/>
    <numFmt numFmtId="178" formatCode="#,##0;\-#,##0;&quot;-&quot;"/>
    <numFmt numFmtId="179" formatCode="#,##0;\(#,##0\)"/>
    <numFmt numFmtId="180" formatCode="_-&quot;$&quot;* #,##0_-;\-&quot;$&quot;* #,##0_-;_-&quot;$&quot;* &quot;-&quot;_-;_-@_-"/>
    <numFmt numFmtId="181" formatCode="_(&quot;$&quot;* #,##0.00_);_(&quot;$&quot;* \(#,##0.00\);_(&quot;$&quot;* &quot;-&quot;??_);_(@_)"/>
    <numFmt numFmtId="182" formatCode="\$#,##0.00;\(\$#,##0.00\)"/>
    <numFmt numFmtId="183" formatCode="\$#,##0;\(\$#,##0\)"/>
    <numFmt numFmtId="184" formatCode="yyyy&quot;年&quot;m&quot;月&quot;d&quot;日&quot;;@"/>
    <numFmt numFmtId="185" formatCode="&quot;￥&quot;* _-#,##0.00;&quot;￥&quot;* \-#,##0.00;&quot;￥&quot;* _-&quot;-&quot;??;@"/>
    <numFmt numFmtId="186" formatCode="_ &quot;￥&quot;* #,##0_ ;_ &quot;￥&quot;* \-#,##0_ ;_ &quot;￥&quot;* \-_ ;_ @_ "/>
    <numFmt numFmtId="187" formatCode="_-* #,##0_$_-;\-* #,##0_$_-;_-* &quot;-&quot;_$_-;_-@_-"/>
    <numFmt numFmtId="188" formatCode="_-* #,##0.00_$_-;\-* #,##0.00_$_-;_-* &quot;-&quot;??_$_-;_-@_-"/>
    <numFmt numFmtId="189" formatCode="_-* #,##0&quot;$&quot;_-;\-* #,##0&quot;$&quot;_-;_-* &quot;-&quot;&quot;$&quot;_-;_-@_-"/>
    <numFmt numFmtId="190" formatCode="_-* #,##0.00&quot;$&quot;_-;\-* #,##0.00&quot;$&quot;_-;_-* &quot;-&quot;??&quot;$&quot;_-;_-@_-"/>
    <numFmt numFmtId="191" formatCode="_(* #,##0.00_);_(* \(#,##0.00\);_(* &quot;-&quot;??_);_(@_)"/>
    <numFmt numFmtId="192" formatCode="0;_琀"/>
    <numFmt numFmtId="193" formatCode="* #,##0;* \-#,##0;* &quot;-&quot;;@"/>
    <numFmt numFmtId="194" formatCode="0.0"/>
    <numFmt numFmtId="195" formatCode="0_);[Red]\(0\)"/>
    <numFmt numFmtId="196" formatCode="#,##0.00_);[Red]\(#,##0.00\)"/>
    <numFmt numFmtId="197" formatCode="#,##0.00_ "/>
    <numFmt numFmtId="198" formatCode="0.00_ "/>
    <numFmt numFmtId="199" formatCode="0.00_);[Red]\(0.00\)"/>
    <numFmt numFmtId="200" formatCode="#,##0.00_ ;[Red]\-#,##0.00\ "/>
    <numFmt numFmtId="201" formatCode="#,##0_ "/>
    <numFmt numFmtId="202" formatCode="0_ "/>
    <numFmt numFmtId="203" formatCode="[$-F400]h:mm:ss\ AM/PM"/>
  </numFmts>
  <fonts count="78">
    <font>
      <sz val="11"/>
      <color theme="1"/>
      <name val="宋体"/>
      <charset val="134"/>
      <scheme val="minor"/>
    </font>
    <font>
      <sz val="22"/>
      <name val="宋体"/>
      <family val="3"/>
      <charset val="134"/>
    </font>
    <font>
      <sz val="11"/>
      <name val="宋体"/>
      <family val="3"/>
      <charset val="134"/>
    </font>
    <font>
      <b/>
      <sz val="24"/>
      <name val="宋体"/>
      <family val="3"/>
      <charset val="134"/>
    </font>
    <font>
      <b/>
      <sz val="12"/>
      <name val="宋体"/>
      <family val="3"/>
      <charset val="134"/>
    </font>
    <font>
      <b/>
      <sz val="12"/>
      <name val="Times New Roman"/>
      <family val="1"/>
    </font>
    <font>
      <sz val="12"/>
      <name val="Times New Roman"/>
      <family val="1"/>
    </font>
    <font>
      <sz val="12"/>
      <name val="宋体"/>
      <family val="3"/>
      <charset val="134"/>
      <scheme val="minor"/>
    </font>
    <font>
      <sz val="12"/>
      <name val="宋体"/>
      <family val="3"/>
      <charset val="134"/>
    </font>
    <font>
      <sz val="11"/>
      <color theme="1"/>
      <name val="宋体"/>
      <family val="3"/>
      <charset val="134"/>
      <scheme val="minor"/>
    </font>
    <font>
      <sz val="12"/>
      <color theme="1"/>
      <name val="宋体"/>
      <family val="3"/>
      <charset val="134"/>
    </font>
    <font>
      <sz val="11"/>
      <name val="宋体"/>
      <family val="3"/>
      <charset val="134"/>
      <scheme val="minor"/>
    </font>
    <font>
      <sz val="11"/>
      <color theme="1"/>
      <name val="宋体"/>
      <family val="3"/>
      <charset val="134"/>
    </font>
    <font>
      <b/>
      <sz val="11"/>
      <color theme="1"/>
      <name val="宋体"/>
      <family val="3"/>
      <charset val="134"/>
      <scheme val="minor"/>
    </font>
    <font>
      <b/>
      <sz val="11"/>
      <color theme="1"/>
      <name val="宋体"/>
      <family val="3"/>
      <charset val="134"/>
    </font>
    <font>
      <b/>
      <sz val="22"/>
      <color rgb="FF000000"/>
      <name val="宋体"/>
      <family val="3"/>
      <charset val="134"/>
    </font>
    <font>
      <b/>
      <sz val="11"/>
      <color rgb="FF000000"/>
      <name val="宋体"/>
      <family val="3"/>
      <charset val="134"/>
    </font>
    <font>
      <sz val="11"/>
      <color rgb="FF000000"/>
      <name val="宋体"/>
      <family val="3"/>
      <charset val="134"/>
    </font>
    <font>
      <sz val="12"/>
      <color theme="1"/>
      <name val="宋体"/>
      <family val="3"/>
      <charset val="134"/>
      <scheme val="minor"/>
    </font>
    <font>
      <b/>
      <sz val="18"/>
      <color rgb="FF000000"/>
      <name val="宋体"/>
      <family val="3"/>
      <charset val="134"/>
    </font>
    <font>
      <sz val="11"/>
      <color indexed="8"/>
      <name val="宋体"/>
      <family val="3"/>
      <charset val="134"/>
    </font>
    <font>
      <sz val="10"/>
      <name val="Arial"/>
      <family val="2"/>
    </font>
    <font>
      <sz val="10"/>
      <name val="Helv"/>
      <family val="2"/>
    </font>
    <font>
      <sz val="10"/>
      <name val="宋体"/>
      <family val="3"/>
      <charset val="134"/>
    </font>
    <font>
      <sz val="11"/>
      <color indexed="9"/>
      <name val="宋体"/>
      <family val="3"/>
      <charset val="134"/>
    </font>
    <font>
      <sz val="12"/>
      <color indexed="9"/>
      <name val="宋体"/>
      <family val="3"/>
      <charset val="134"/>
    </font>
    <font>
      <sz val="12"/>
      <color indexed="8"/>
      <name val="宋体"/>
      <family val="3"/>
      <charset val="134"/>
    </font>
    <font>
      <sz val="10"/>
      <color indexed="8"/>
      <name val="Arial"/>
      <family val="2"/>
    </font>
    <font>
      <sz val="10"/>
      <name val="Times New Roman"/>
      <family val="1"/>
    </font>
    <font>
      <sz val="12"/>
      <name val="Arial"/>
      <family val="2"/>
    </font>
    <font>
      <sz val="8"/>
      <name val="Arial"/>
      <family val="2"/>
    </font>
    <font>
      <b/>
      <sz val="12"/>
      <name val="Arial"/>
      <family val="2"/>
    </font>
    <font>
      <b/>
      <sz val="18"/>
      <name val="Arial"/>
      <family val="2"/>
    </font>
    <font>
      <sz val="7"/>
      <name val="Small Fonts"/>
      <family val="2"/>
    </font>
    <font>
      <sz val="12"/>
      <name val="Helv"/>
      <family val="2"/>
    </font>
    <font>
      <b/>
      <i/>
      <sz val="16"/>
      <name val="Helv"/>
      <family val="2"/>
    </font>
    <font>
      <sz val="8"/>
      <name val="Times New Roman"/>
      <family val="1"/>
    </font>
    <font>
      <b/>
      <sz val="15"/>
      <color indexed="56"/>
      <name val="宋体"/>
      <family val="3"/>
      <charset val="134"/>
    </font>
    <font>
      <b/>
      <sz val="15"/>
      <color indexed="62"/>
      <name val="宋体"/>
      <family val="3"/>
      <charset val="134"/>
    </font>
    <font>
      <b/>
      <sz val="13"/>
      <color indexed="56"/>
      <name val="宋体"/>
      <family val="3"/>
      <charset val="134"/>
    </font>
    <font>
      <b/>
      <sz val="13"/>
      <color indexed="62"/>
      <name val="宋体"/>
      <family val="3"/>
      <charset val="134"/>
    </font>
    <font>
      <b/>
      <sz val="11"/>
      <color indexed="56"/>
      <name val="宋体"/>
      <family val="3"/>
      <charset val="134"/>
    </font>
    <font>
      <b/>
      <sz val="11"/>
      <color indexed="62"/>
      <name val="宋体"/>
      <family val="3"/>
      <charset val="134"/>
    </font>
    <font>
      <b/>
      <sz val="18"/>
      <color indexed="56"/>
      <name val="宋体"/>
      <family val="3"/>
      <charset val="134"/>
    </font>
    <font>
      <b/>
      <sz val="18"/>
      <color indexed="62"/>
      <name val="宋体"/>
      <family val="3"/>
      <charset val="134"/>
    </font>
    <font>
      <sz val="11"/>
      <color indexed="20"/>
      <name val="宋体"/>
      <family val="3"/>
      <charset val="134"/>
    </font>
    <font>
      <sz val="11"/>
      <color indexed="36"/>
      <name val="宋体"/>
      <family val="3"/>
      <charset val="134"/>
    </font>
    <font>
      <sz val="12"/>
      <color indexed="16"/>
      <name val="宋体"/>
      <family val="3"/>
      <charset val="134"/>
    </font>
    <font>
      <sz val="12"/>
      <color indexed="20"/>
      <name val="宋体"/>
      <family val="3"/>
      <charset val="134"/>
    </font>
    <font>
      <sz val="9"/>
      <name val="宋体"/>
      <family val="3"/>
      <charset val="134"/>
    </font>
    <font>
      <u/>
      <sz val="12"/>
      <color indexed="12"/>
      <name val="宋体"/>
      <family val="3"/>
      <charset val="134"/>
    </font>
    <font>
      <sz val="12"/>
      <name val="官帕眉"/>
      <charset val="134"/>
    </font>
    <font>
      <sz val="11"/>
      <color indexed="17"/>
      <name val="宋体"/>
      <family val="3"/>
      <charset val="134"/>
    </font>
    <font>
      <sz val="12"/>
      <color indexed="17"/>
      <name val="宋体"/>
      <family val="3"/>
      <charset val="134"/>
    </font>
    <font>
      <u/>
      <sz val="12"/>
      <color indexed="36"/>
      <name val="宋体"/>
      <family val="3"/>
      <charset val="134"/>
    </font>
    <font>
      <b/>
      <sz val="11"/>
      <color indexed="8"/>
      <name val="宋体"/>
      <family val="3"/>
      <charset val="134"/>
    </font>
    <font>
      <b/>
      <sz val="10"/>
      <name val="Arial"/>
      <family val="2"/>
    </font>
    <font>
      <b/>
      <sz val="11"/>
      <color indexed="52"/>
      <name val="宋体"/>
      <family val="3"/>
      <charset val="134"/>
    </font>
    <font>
      <b/>
      <sz val="11"/>
      <color indexed="9"/>
      <name val="宋体"/>
      <family val="3"/>
      <charset val="134"/>
    </font>
    <font>
      <i/>
      <sz val="11"/>
      <color indexed="23"/>
      <name val="宋体"/>
      <family val="3"/>
      <charset val="134"/>
    </font>
    <font>
      <i/>
      <sz val="11"/>
      <color indexed="10"/>
      <name val="宋体"/>
      <family val="3"/>
      <charset val="134"/>
    </font>
    <font>
      <sz val="11"/>
      <color indexed="10"/>
      <name val="宋体"/>
      <family val="3"/>
      <charset val="134"/>
    </font>
    <font>
      <sz val="11"/>
      <color indexed="53"/>
      <name val="宋体"/>
      <family val="3"/>
      <charset val="134"/>
    </font>
    <font>
      <sz val="11"/>
      <color indexed="52"/>
      <name val="宋体"/>
      <family val="3"/>
      <charset val="134"/>
    </font>
    <font>
      <b/>
      <sz val="12"/>
      <color indexed="8"/>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12"/>
      <name val="Courier"/>
      <family val="3"/>
    </font>
    <font>
      <sz val="11"/>
      <name val="ＭＳ Ｐゴシック"/>
      <charset val="134"/>
    </font>
    <font>
      <sz val="12"/>
      <name val="바탕체"/>
      <charset val="134"/>
    </font>
    <font>
      <sz val="9"/>
      <name val="宋体"/>
      <family val="3"/>
      <charset val="134"/>
      <scheme val="minor"/>
    </font>
    <font>
      <sz val="11"/>
      <color rgb="FF002060"/>
      <name val="宋体"/>
      <family val="3"/>
      <charset val="134"/>
      <scheme val="minor"/>
    </font>
    <font>
      <b/>
      <sz val="20"/>
      <color rgb="FF002060"/>
      <name val="宋体"/>
      <family val="3"/>
      <charset val="134"/>
      <scheme val="minor"/>
    </font>
    <font>
      <sz val="12"/>
      <color rgb="FF002060"/>
      <name val="宋体"/>
      <family val="3"/>
      <charset val="134"/>
    </font>
    <font>
      <b/>
      <sz val="20"/>
      <color theme="1"/>
      <name val="宋体"/>
      <family val="3"/>
      <charset val="134"/>
      <scheme val="minor"/>
    </font>
    <font>
      <sz val="11"/>
      <color theme="1"/>
      <name val="方正书宋_GBK"/>
      <charset val="134"/>
    </font>
    <font>
      <sz val="11"/>
      <color theme="1"/>
      <name val="Arial"/>
      <family val="2"/>
    </font>
  </fonts>
  <fills count="48">
    <fill>
      <patternFill patternType="none"/>
    </fill>
    <fill>
      <patternFill patternType="gray125"/>
    </fill>
    <fill>
      <patternFill patternType="solid">
        <fgColor rgb="FFFF0000"/>
        <bgColor indexed="64"/>
      </patternFill>
    </fill>
    <fill>
      <patternFill patternType="solid">
        <fgColor indexed="31"/>
        <bgColor indexed="64"/>
      </patternFill>
    </fill>
    <fill>
      <patternFill patternType="solid">
        <fgColor indexed="9"/>
        <bgColor indexed="64"/>
      </patternFill>
    </fill>
    <fill>
      <patternFill patternType="solid">
        <fgColor indexed="45"/>
        <bgColor indexed="64"/>
      </patternFill>
    </fill>
    <fill>
      <patternFill patternType="solid">
        <fgColor indexed="47"/>
        <bgColor indexed="64"/>
      </patternFill>
    </fill>
    <fill>
      <patternFill patternType="solid">
        <fgColor indexed="42"/>
        <bgColor indexed="64"/>
      </patternFill>
    </fill>
    <fill>
      <patternFill patternType="solid">
        <fgColor indexed="26"/>
        <bgColor indexed="64"/>
      </patternFill>
    </fill>
    <fill>
      <patternFill patternType="solid">
        <fgColor indexed="46"/>
        <bgColor indexed="64"/>
      </patternFill>
    </fill>
    <fill>
      <patternFill patternType="solid">
        <fgColor indexed="27"/>
        <bgColor indexed="64"/>
      </patternFill>
    </fill>
    <fill>
      <patternFill patternType="solid">
        <fgColor indexed="44"/>
        <bgColor indexed="64"/>
      </patternFill>
    </fill>
    <fill>
      <patternFill patternType="solid">
        <fgColor indexed="54"/>
        <bgColor indexed="64"/>
      </patternFill>
    </fill>
    <fill>
      <patternFill patternType="solid">
        <fgColor indexed="29"/>
        <bgColor indexed="64"/>
      </patternFill>
    </fill>
    <fill>
      <patternFill patternType="solid">
        <fgColor indexed="11"/>
        <bgColor indexed="64"/>
      </patternFill>
    </fill>
    <fill>
      <patternFill patternType="solid">
        <fgColor indexed="43"/>
        <bgColor indexed="64"/>
      </patternFill>
    </fill>
    <fill>
      <patternFill patternType="solid">
        <fgColor indexed="22"/>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30"/>
        <bgColor indexed="30"/>
      </patternFill>
    </fill>
    <fill>
      <patternFill patternType="solid">
        <fgColor indexed="47"/>
        <bgColor indexed="47"/>
      </patternFill>
    </fill>
    <fill>
      <patternFill patternType="solid">
        <fgColor indexed="44"/>
        <bgColor indexed="44"/>
      </patternFill>
    </fill>
    <fill>
      <patternFill patternType="solid">
        <fgColor indexed="27"/>
        <bgColor indexed="27"/>
      </patternFill>
    </fill>
    <fill>
      <patternFill patternType="solid">
        <fgColor indexed="54"/>
        <bgColor indexed="54"/>
      </patternFill>
    </fill>
    <fill>
      <patternFill patternType="solid">
        <fgColor indexed="53"/>
        <bgColor indexed="53"/>
      </patternFill>
    </fill>
    <fill>
      <patternFill patternType="solid">
        <fgColor indexed="22"/>
        <bgColor indexed="22"/>
      </patternFill>
    </fill>
    <fill>
      <patternFill patternType="solid">
        <fgColor indexed="55"/>
        <bgColor indexed="55"/>
      </patternFill>
    </fill>
    <fill>
      <patternFill patternType="solid">
        <fgColor indexed="25"/>
        <bgColor indexed="25"/>
      </patternFill>
    </fill>
    <fill>
      <patternFill patternType="solid">
        <fgColor indexed="51"/>
        <bgColor indexed="51"/>
      </patternFill>
    </fill>
    <fill>
      <patternFill patternType="solid">
        <fgColor indexed="45"/>
        <bgColor indexed="45"/>
      </patternFill>
    </fill>
    <fill>
      <patternFill patternType="solid">
        <fgColor indexed="49"/>
        <bgColor indexed="49"/>
      </patternFill>
    </fill>
    <fill>
      <patternFill patternType="solid">
        <fgColor indexed="29"/>
        <bgColor indexed="29"/>
      </patternFill>
    </fill>
    <fill>
      <patternFill patternType="solid">
        <fgColor indexed="26"/>
        <bgColor indexed="26"/>
      </patternFill>
    </fill>
    <fill>
      <patternFill patternType="solid">
        <fgColor indexed="43"/>
        <bgColor indexed="43"/>
      </patternFill>
    </fill>
    <fill>
      <patternFill patternType="solid">
        <fgColor indexed="52"/>
        <bgColor indexed="52"/>
      </patternFill>
    </fill>
    <fill>
      <patternFill patternType="solid">
        <fgColor indexed="42"/>
        <bgColor indexed="42"/>
      </patternFill>
    </fill>
    <fill>
      <patternFill patternType="solid">
        <fgColor indexed="55"/>
        <bgColor indexed="64"/>
      </patternFill>
    </fill>
    <fill>
      <patternFill patternType="lightUp">
        <fgColor indexed="9"/>
        <bgColor indexed="55"/>
      </patternFill>
    </fill>
    <fill>
      <patternFill patternType="lightUp">
        <fgColor indexed="9"/>
        <bgColor indexed="53"/>
      </patternFill>
    </fill>
    <fill>
      <patternFill patternType="lightUp">
        <fgColor indexed="9"/>
        <bgColor indexed="22"/>
      </patternFill>
    </fill>
    <fill>
      <patternFill patternType="solid">
        <fgColor indexed="62"/>
        <bgColor indexed="64"/>
      </patternFill>
    </fill>
    <fill>
      <patternFill patternType="solid">
        <fgColor indexed="10"/>
        <bgColor indexed="64"/>
      </patternFill>
    </fill>
    <fill>
      <patternFill patternType="solid">
        <fgColor indexed="53"/>
        <bgColor indexed="64"/>
      </patternFill>
    </fill>
    <fill>
      <patternFill patternType="solid">
        <fgColor indexed="57"/>
        <bgColor indexed="64"/>
      </patternFill>
    </fill>
    <fill>
      <patternFill patternType="solid">
        <fgColor rgb="FFFFFF00"/>
        <bgColor indexed="64"/>
      </patternFill>
    </fill>
  </fills>
  <borders count="38">
    <border>
      <left/>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thin">
        <color auto="1"/>
      </right>
      <top/>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top style="thin">
        <color auto="1"/>
      </top>
      <bottom style="thin">
        <color auto="1"/>
      </bottom>
      <diagonal/>
    </border>
    <border>
      <left style="thin">
        <color auto="1"/>
      </left>
      <right style="medium">
        <color auto="1"/>
      </right>
      <top style="thin">
        <color auto="1"/>
      </top>
      <bottom style="medium">
        <color auto="1"/>
      </bottom>
      <diagonal/>
    </border>
    <border>
      <left/>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right/>
      <top/>
      <bottom style="thin">
        <color auto="1"/>
      </bottom>
      <diagonal/>
    </border>
    <border>
      <left/>
      <right/>
      <top style="medium">
        <color auto="1"/>
      </top>
      <bottom style="medium">
        <color auto="1"/>
      </bottom>
      <diagonal/>
    </border>
    <border>
      <left/>
      <right/>
      <top style="thin">
        <color auto="1"/>
      </top>
      <bottom style="double">
        <color auto="1"/>
      </bottom>
      <diagonal/>
    </border>
    <border>
      <left/>
      <right/>
      <top/>
      <bottom style="thick">
        <color indexed="62"/>
      </bottom>
      <diagonal/>
    </border>
    <border>
      <left/>
      <right/>
      <top/>
      <bottom style="thick">
        <color indexed="54"/>
      </bottom>
      <diagonal/>
    </border>
    <border>
      <left/>
      <right/>
      <top/>
      <bottom style="thick">
        <color indexed="22"/>
      </bottom>
      <diagonal/>
    </border>
    <border>
      <left/>
      <right/>
      <top/>
      <bottom style="medium">
        <color indexed="30"/>
      </bottom>
      <diagonal/>
    </border>
    <border>
      <left/>
      <right/>
      <top/>
      <bottom style="medium">
        <color indexed="54"/>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10"/>
      </left>
      <right style="thin">
        <color indexed="10"/>
      </right>
      <top style="thin">
        <color indexed="10"/>
      </top>
      <bottom style="thin">
        <color indexed="10"/>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929">
    <xf numFmtId="0" fontId="0" fillId="0" borderId="0"/>
    <xf numFmtId="0" fontId="20" fillId="0" borderId="0"/>
    <xf numFmtId="0" fontId="20" fillId="0" borderId="0"/>
    <xf numFmtId="0" fontId="20" fillId="0" borderId="0"/>
    <xf numFmtId="0" fontId="8" fillId="0" borderId="0"/>
    <xf numFmtId="0" fontId="21" fillId="0" borderId="0"/>
    <xf numFmtId="0" fontId="21" fillId="0" borderId="0"/>
    <xf numFmtId="0" fontId="21" fillId="0" borderId="0"/>
    <xf numFmtId="0" fontId="21" fillId="0" borderId="0"/>
    <xf numFmtId="0" fontId="22" fillId="0" borderId="0"/>
    <xf numFmtId="0" fontId="21" fillId="0" borderId="0"/>
    <xf numFmtId="0" fontId="21" fillId="0" borderId="0" applyNumberFormat="0" applyFont="0" applyFill="0" applyBorder="0" applyAlignment="0"/>
    <xf numFmtId="0" fontId="21"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pplyNumberFormat="0" applyFont="0" applyFill="0" applyBorder="0" applyAlignment="0"/>
    <xf numFmtId="0" fontId="8" fillId="0" borderId="0" applyNumberFormat="0" applyFont="0" applyFill="0" applyBorder="0" applyAlignment="0"/>
    <xf numFmtId="0" fontId="8" fillId="0" borderId="0" applyNumberFormat="0" applyFont="0" applyFill="0" applyBorder="0" applyAlignment="0"/>
    <xf numFmtId="0" fontId="8" fillId="0" borderId="0" applyNumberFormat="0" applyFont="0" applyFill="0" applyBorder="0" applyAlignment="0"/>
    <xf numFmtId="0" fontId="8" fillId="0" borderId="0" applyNumberFormat="0" applyFont="0" applyFill="0" applyBorder="0" applyAlignment="0"/>
    <xf numFmtId="0" fontId="8" fillId="0" borderId="0" applyNumberFormat="0" applyFont="0" applyFill="0" applyBorder="0" applyAlignment="0"/>
    <xf numFmtId="0" fontId="6" fillId="0" borderId="0"/>
    <xf numFmtId="0" fontId="23" fillId="0" borderId="0" applyNumberFormat="0" applyFont="0" applyFill="0" applyBorder="0" applyAlignment="0"/>
    <xf numFmtId="0" fontId="21" fillId="0" borderId="0"/>
    <xf numFmtId="0" fontId="8" fillId="0" borderId="0"/>
    <xf numFmtId="0" fontId="8" fillId="0" borderId="0"/>
    <xf numFmtId="0" fontId="8" fillId="0" borderId="0"/>
    <xf numFmtId="0" fontId="8" fillId="0" borderId="0"/>
    <xf numFmtId="0" fontId="8" fillId="0" borderId="0"/>
    <xf numFmtId="0" fontId="8" fillId="0" borderId="0"/>
    <xf numFmtId="0" fontId="21" fillId="0" borderId="0"/>
    <xf numFmtId="0" fontId="21" fillId="0" borderId="0"/>
    <xf numFmtId="0" fontId="21" fillId="0" borderId="0"/>
    <xf numFmtId="0" fontId="21" fillId="0" borderId="0"/>
    <xf numFmtId="0" fontId="21" fillId="0" borderId="0"/>
    <xf numFmtId="0" fontId="8" fillId="0" borderId="0"/>
    <xf numFmtId="0" fontId="8" fillId="0" borderId="0"/>
    <xf numFmtId="0" fontId="8" fillId="0" borderId="0"/>
    <xf numFmtId="0" fontId="8" fillId="0" borderId="0"/>
    <xf numFmtId="0" fontId="8" fillId="0" borderId="0"/>
    <xf numFmtId="0" fontId="8" fillId="0" borderId="0"/>
    <xf numFmtId="0" fontId="21" fillId="0" borderId="0"/>
    <xf numFmtId="0" fontId="22" fillId="0" borderId="0"/>
    <xf numFmtId="0" fontId="21" fillId="0" borderId="0" applyNumberFormat="0" applyFont="0" applyFill="0" applyBorder="0" applyAlignment="0"/>
    <xf numFmtId="0" fontId="21" fillId="0" borderId="0"/>
    <xf numFmtId="0" fontId="21" fillId="0" borderId="0"/>
    <xf numFmtId="0" fontId="21" fillId="0" borderId="0"/>
    <xf numFmtId="0" fontId="21" fillId="0" borderId="0"/>
    <xf numFmtId="0" fontId="8" fillId="0" borderId="0"/>
    <xf numFmtId="0" fontId="8" fillId="0" borderId="0"/>
    <xf numFmtId="0" fontId="8" fillId="0" borderId="0"/>
    <xf numFmtId="0" fontId="8" fillId="0" borderId="0"/>
    <xf numFmtId="0" fontId="8" fillId="0" borderId="0"/>
    <xf numFmtId="0" fontId="8" fillId="0" borderId="0"/>
    <xf numFmtId="0" fontId="6" fillId="0" borderId="0"/>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4"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6"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8"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4"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1" fillId="0" borderId="0"/>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16"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6" borderId="0" applyNumberFormat="0" applyBorder="0" applyAlignment="0" applyProtection="0">
      <alignment vertical="center"/>
    </xf>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6"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12"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6" borderId="0" applyNumberFormat="0" applyBorder="0" applyAlignment="0" applyProtection="0">
      <alignment vertical="center"/>
    </xf>
    <xf numFmtId="0" fontId="25" fillId="22" borderId="0" applyNumberFormat="0" applyBorder="0" applyAlignment="0" applyProtection="0"/>
    <xf numFmtId="0" fontId="26" fillId="23" borderId="0" applyNumberFormat="0" applyBorder="0" applyAlignment="0" applyProtection="0"/>
    <xf numFmtId="0" fontId="26" fillId="24"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7" borderId="0" applyNumberFormat="0" applyBorder="0" applyAlignment="0" applyProtection="0"/>
    <xf numFmtId="0" fontId="26" fillId="23" borderId="0" applyNumberFormat="0" applyBorder="0" applyAlignment="0" applyProtection="0"/>
    <xf numFmtId="0" fontId="26" fillId="28"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1"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0" fontId="25" fillId="28" borderId="0" applyNumberFormat="0" applyBorder="0" applyAlignment="0" applyProtection="0"/>
    <xf numFmtId="0" fontId="25" fillId="29" borderId="0" applyNumberFormat="0" applyBorder="0" applyAlignment="0" applyProtection="0"/>
    <xf numFmtId="0" fontId="25" fillId="26" borderId="0" applyNumberFormat="0" applyBorder="0" applyAlignment="0" applyProtection="0"/>
    <xf numFmtId="0" fontId="26" fillId="23" borderId="0" applyNumberFormat="0" applyBorder="0" applyAlignment="0" applyProtection="0"/>
    <xf numFmtId="0" fontId="26" fillId="28" borderId="0" applyNumberFormat="0" applyBorder="0" applyAlignment="0" applyProtection="0"/>
    <xf numFmtId="0" fontId="25" fillId="32" borderId="0" applyNumberFormat="0" applyBorder="0" applyAlignment="0" applyProtection="0"/>
    <xf numFmtId="0" fontId="25" fillId="33" borderId="0" applyNumberFormat="0" applyBorder="0" applyAlignment="0" applyProtection="0"/>
    <xf numFmtId="0" fontId="26" fillId="23" borderId="0" applyNumberFormat="0" applyBorder="0" applyAlignment="0" applyProtection="0"/>
    <xf numFmtId="0" fontId="26" fillId="25" borderId="0" applyNumberFormat="0" applyBorder="0" applyAlignment="0" applyProtection="0"/>
    <xf numFmtId="0" fontId="25" fillId="25" borderId="0" applyNumberFormat="0" applyBorder="0" applyAlignment="0" applyProtection="0"/>
    <xf numFmtId="0" fontId="25" fillId="34" borderId="0" applyNumberFormat="0" applyBorder="0" applyAlignment="0" applyProtection="0"/>
    <xf numFmtId="0" fontId="26" fillId="23" borderId="0" applyNumberFormat="0" applyBorder="0" applyAlignment="0" applyProtection="0"/>
    <xf numFmtId="0" fontId="26" fillId="35"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178" fontId="27" fillId="0" borderId="0" applyFill="0" applyBorder="0" applyAlignment="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179" fontId="28" fillId="0" borderId="0"/>
    <xf numFmtId="43" fontId="21" fillId="0" borderId="0" applyFont="0" applyFill="0" applyBorder="0" applyAlignment="0" applyProtection="0"/>
    <xf numFmtId="180" fontId="21" fillId="0" borderId="0" applyFont="0" applyFill="0" applyBorder="0" applyAlignment="0" applyProtection="0"/>
    <xf numFmtId="181" fontId="21" fillId="0" borderId="0" applyFont="0" applyFill="0" applyBorder="0" applyAlignment="0" applyProtection="0"/>
    <xf numFmtId="182" fontId="28" fillId="0" borderId="0"/>
    <xf numFmtId="0" fontId="29" fillId="0" borderId="0" applyProtection="0"/>
    <xf numFmtId="183" fontId="28" fillId="0" borderId="0"/>
    <xf numFmtId="0" fontId="27" fillId="0" borderId="0">
      <alignment vertical="top"/>
    </xf>
    <xf numFmtId="0" fontId="8" fillId="0" borderId="0"/>
    <xf numFmtId="0" fontId="8" fillId="0" borderId="0"/>
    <xf numFmtId="0" fontId="8" fillId="0" borderId="0"/>
    <xf numFmtId="0" fontId="8" fillId="0" borderId="0"/>
    <xf numFmtId="0" fontId="8" fillId="0" borderId="0"/>
    <xf numFmtId="0" fontId="8" fillId="0" borderId="0"/>
    <xf numFmtId="2" fontId="29" fillId="0" borderId="0" applyProtection="0"/>
    <xf numFmtId="38" fontId="30" fillId="16" borderId="0" applyNumberFormat="0" applyBorder="0" applyAlignment="0" applyProtection="0"/>
    <xf numFmtId="0" fontId="31" fillId="0" borderId="23" applyNumberFormat="0" applyAlignment="0" applyProtection="0">
      <alignment horizontal="left" vertical="center"/>
    </xf>
    <xf numFmtId="0" fontId="31" fillId="0" borderId="17">
      <alignment horizontal="left" vertical="center"/>
    </xf>
    <xf numFmtId="0" fontId="32" fillId="0" borderId="0" applyProtection="0"/>
    <xf numFmtId="0" fontId="31" fillId="0" borderId="0" applyProtection="0"/>
    <xf numFmtId="10" fontId="30" fillId="4" borderId="6" applyNumberFormat="0" applyBorder="0" applyAlignment="0" applyProtection="0"/>
    <xf numFmtId="37" fontId="33" fillId="0" borderId="0"/>
    <xf numFmtId="0" fontId="34" fillId="0" borderId="0"/>
    <xf numFmtId="0" fontId="35" fillId="0" borderId="0"/>
    <xf numFmtId="0" fontId="36" fillId="0" borderId="0"/>
    <xf numFmtId="10" fontId="21" fillId="0" borderId="0" applyFont="0" applyFill="0" applyBorder="0" applyAlignment="0" applyProtection="0"/>
    <xf numFmtId="1" fontId="21" fillId="0" borderId="0"/>
    <xf numFmtId="0" fontId="8" fillId="0" borderId="0" applyNumberFormat="0" applyFill="0" applyBorder="0" applyAlignment="0" applyProtection="0"/>
    <xf numFmtId="0" fontId="29" fillId="0" borderId="24" applyProtection="0"/>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8" fillId="0" borderId="26" applyNumberFormat="0" applyFill="0" applyAlignment="0" applyProtection="0">
      <alignment vertical="center"/>
    </xf>
    <xf numFmtId="0" fontId="39" fillId="0" borderId="27" applyNumberFormat="0" applyFill="0" applyAlignment="0" applyProtection="0">
      <alignment vertical="center"/>
    </xf>
    <xf numFmtId="0" fontId="39" fillId="0" borderId="27" applyNumberFormat="0" applyFill="0" applyAlignment="0" applyProtection="0">
      <alignment vertical="center"/>
    </xf>
    <xf numFmtId="0" fontId="40" fillId="0" borderId="26" applyNumberFormat="0" applyFill="0" applyAlignment="0" applyProtection="0">
      <alignment vertical="center"/>
    </xf>
    <xf numFmtId="0" fontId="41" fillId="0" borderId="28" applyNumberFormat="0" applyFill="0" applyAlignment="0" applyProtection="0">
      <alignment vertical="center"/>
    </xf>
    <xf numFmtId="0" fontId="41" fillId="0" borderId="28" applyNumberFormat="0" applyFill="0" applyAlignment="0" applyProtection="0">
      <alignment vertical="center"/>
    </xf>
    <xf numFmtId="0" fontId="42" fillId="0" borderId="29" applyNumberFormat="0" applyFill="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2" fillId="0" borderId="6">
      <alignment horizontal="distributed" vertical="center" wrapText="1"/>
    </xf>
    <xf numFmtId="0" fontId="2" fillId="0" borderId="6">
      <alignment horizontal="distributed" vertical="center" wrapText="1"/>
    </xf>
    <xf numFmtId="0" fontId="2" fillId="0" borderId="6">
      <alignment horizontal="distributed" vertical="center" wrapText="1"/>
    </xf>
    <xf numFmtId="0" fontId="2" fillId="0" borderId="6">
      <alignment horizontal="distributed" vertical="center" wrapText="1"/>
    </xf>
    <xf numFmtId="0" fontId="2" fillId="0" borderId="6">
      <alignment horizontal="distributed" vertical="center" wrapText="1"/>
    </xf>
    <xf numFmtId="0" fontId="2" fillId="0" borderId="6">
      <alignment horizontal="distributed" vertical="center" wrapText="1"/>
    </xf>
    <xf numFmtId="0" fontId="2" fillId="0" borderId="6">
      <alignment horizontal="distributed" vertical="center" wrapText="1"/>
    </xf>
    <xf numFmtId="0" fontId="2" fillId="0" borderId="6">
      <alignment horizontal="distributed" vertical="center" wrapText="1"/>
    </xf>
    <xf numFmtId="0" fontId="2" fillId="0" borderId="6">
      <alignment horizontal="distributed" vertical="center" wrapText="1"/>
    </xf>
    <xf numFmtId="0" fontId="2" fillId="0" borderId="6">
      <alignment horizontal="distributed" vertical="center" wrapText="1"/>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6"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7" fillId="35" borderId="0" applyNumberFormat="0" applyBorder="0" applyAlignment="0" applyProtection="0"/>
    <xf numFmtId="0" fontId="48"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8" fillId="9" borderId="0" applyNumberFormat="0" applyBorder="0" applyAlignment="0" applyProtection="0">
      <alignment vertical="center"/>
    </xf>
    <xf numFmtId="0" fontId="47" fillId="32" borderId="0" applyNumberFormat="0" applyBorder="0" applyAlignment="0" applyProtection="0"/>
    <xf numFmtId="0" fontId="45" fillId="9"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9"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8" fillId="5"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1"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2" fillId="0" borderId="0"/>
    <xf numFmtId="0" fontId="2" fillId="0" borderId="0"/>
    <xf numFmtId="0" fontId="2" fillId="0" borderId="0"/>
    <xf numFmtId="0" fontId="2" fillId="0" borderId="0"/>
    <xf numFmtId="0" fontId="2" fillId="0" borderId="0"/>
    <xf numFmtId="0" fontId="8" fillId="0" borderId="0"/>
    <xf numFmtId="0" fontId="2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top"/>
    </xf>
    <xf numFmtId="0" fontId="8" fillId="0" borderId="0">
      <alignment vertical="center"/>
    </xf>
    <xf numFmtId="0" fontId="49"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8" fillId="0" borderId="0"/>
    <xf numFmtId="0" fontId="8" fillId="0" borderId="0"/>
    <xf numFmtId="0" fontId="8" fillId="0" borderId="0"/>
    <xf numFmtId="0" fontId="8" fillId="0" borderId="0"/>
    <xf numFmtId="0" fontId="20" fillId="0" borderId="0">
      <alignment vertical="center"/>
    </xf>
    <xf numFmtId="0" fontId="49" fillId="0" borderId="0"/>
    <xf numFmtId="0" fontId="49"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9" fillId="0" borderId="0"/>
    <xf numFmtId="0" fontId="49" fillId="0" borderId="0"/>
    <xf numFmtId="0" fontId="49" fillId="0" borderId="0"/>
    <xf numFmtId="0" fontId="49" fillId="0" borderId="0"/>
    <xf numFmtId="0" fontId="2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49" fillId="0" borderId="0"/>
    <xf numFmtId="0" fontId="49" fillId="0" borderId="0"/>
    <xf numFmtId="0" fontId="49" fillId="0" borderId="0"/>
    <xf numFmtId="0" fontId="49" fillId="0" borderId="0"/>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3"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3"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3" fillId="0" borderId="0"/>
    <xf numFmtId="0" fontId="8"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3"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3" fillId="0" borderId="0"/>
    <xf numFmtId="0" fontId="8"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49"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9" fillId="0" borderId="0"/>
    <xf numFmtId="0" fontId="49" fillId="0" borderId="0"/>
    <xf numFmtId="0" fontId="49" fillId="0" borderId="0"/>
    <xf numFmtId="0" fontId="49" fillId="0" borderId="0"/>
    <xf numFmtId="0" fontId="20" fillId="0" borderId="0">
      <alignment vertical="center"/>
    </xf>
    <xf numFmtId="0" fontId="8" fillId="0" borderId="0"/>
    <xf numFmtId="0" fontId="8" fillId="0" borderId="0"/>
    <xf numFmtId="0" fontId="8" fillId="0" borderId="0"/>
    <xf numFmtId="0" fontId="8" fillId="0" borderId="0"/>
    <xf numFmtId="0" fontId="8" fillId="0" borderId="0"/>
    <xf numFmtId="0" fontId="49"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pplyNumberFormat="0" applyFont="0" applyFill="0" applyBorder="0" applyAlignment="0"/>
    <xf numFmtId="0" fontId="8" fillId="0" borderId="0" applyNumberFormat="0" applyFont="0" applyFill="0" applyBorder="0" applyAlignment="0"/>
    <xf numFmtId="0" fontId="8" fillId="0" borderId="0" applyNumberFormat="0" applyFont="0" applyFill="0" applyBorder="0" applyAlignment="0"/>
    <xf numFmtId="0" fontId="8" fillId="0" borderId="0" applyNumberFormat="0" applyFont="0" applyFill="0" applyBorder="0" applyAlignment="0"/>
    <xf numFmtId="0" fontId="8" fillId="0" borderId="0" applyNumberFormat="0" applyFont="0" applyFill="0" applyBorder="0" applyAlignment="0"/>
    <xf numFmtId="0" fontId="8" fillId="0" borderId="0" applyNumberFormat="0" applyFont="0" applyFill="0" applyBorder="0" applyAlignment="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2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alignment vertical="center"/>
    </xf>
    <xf numFmtId="0" fontId="21" fillId="0" borderId="0"/>
    <xf numFmtId="0" fontId="20" fillId="0" borderId="0">
      <alignment vertical="center"/>
    </xf>
    <xf numFmtId="0" fontId="21" fillId="0" borderId="0"/>
    <xf numFmtId="0" fontId="9" fillId="0" borderId="0">
      <alignment vertical="center"/>
    </xf>
    <xf numFmtId="0" fontId="9" fillId="0" borderId="0">
      <alignment vertical="center"/>
    </xf>
    <xf numFmtId="0" fontId="9" fillId="0" borderId="0"/>
    <xf numFmtId="0" fontId="9" fillId="0" borderId="0">
      <alignment vertical="center"/>
    </xf>
    <xf numFmtId="0" fontId="8" fillId="0" borderId="0"/>
    <xf numFmtId="0" fontId="8" fillId="0" borderId="0"/>
    <xf numFmtId="0" fontId="8" fillId="0" borderId="0"/>
    <xf numFmtId="0" fontId="8" fillId="0" borderId="0"/>
    <xf numFmtId="0" fontId="9"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9" fillId="0" borderId="0">
      <alignment vertical="center"/>
    </xf>
    <xf numFmtId="0" fontId="9"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3"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0" fillId="0" borderId="0"/>
    <xf numFmtId="0" fontId="8" fillId="0" borderId="0"/>
    <xf numFmtId="0" fontId="8" fillId="0" borderId="0"/>
    <xf numFmtId="0" fontId="8" fillId="0" borderId="0"/>
    <xf numFmtId="0" fontId="8" fillId="0" borderId="0"/>
    <xf numFmtId="0" fontId="8" fillId="0" borderId="0"/>
    <xf numFmtId="0" fontId="21" fillId="0" borderId="0"/>
    <xf numFmtId="0" fontId="50"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8" fillId="0" borderId="0" applyNumberFormat="0" applyFill="0" applyBorder="0" applyAlignment="0" applyProtection="0"/>
    <xf numFmtId="9" fontId="51" fillId="0" borderId="0" applyFont="0" applyFill="0" applyBorder="0" applyAlignment="0" applyProtection="0"/>
    <xf numFmtId="0" fontId="52" fillId="7" borderId="0" applyNumberFormat="0" applyBorder="0" applyAlignment="0" applyProtection="0">
      <alignment vertical="center"/>
    </xf>
    <xf numFmtId="0" fontId="52" fillId="7" borderId="0" applyNumberFormat="0" applyBorder="0" applyAlignment="0" applyProtection="0">
      <alignment vertical="center"/>
    </xf>
    <xf numFmtId="0" fontId="52" fillId="7" borderId="0" applyNumberFormat="0" applyBorder="0" applyAlignment="0" applyProtection="0">
      <alignment vertical="center"/>
    </xf>
    <xf numFmtId="0" fontId="52" fillId="7" borderId="0" applyNumberFormat="0" applyBorder="0" applyAlignment="0" applyProtection="0">
      <alignment vertical="center"/>
    </xf>
    <xf numFmtId="0" fontId="53" fillId="38" borderId="0" applyNumberFormat="0" applyBorder="0" applyAlignment="0" applyProtection="0"/>
    <xf numFmtId="0" fontId="53" fillId="10" borderId="0" applyNumberFormat="0" applyBorder="0" applyAlignment="0" applyProtection="0">
      <alignment vertical="center"/>
    </xf>
    <xf numFmtId="0" fontId="52" fillId="10" borderId="0" applyNumberFormat="0" applyBorder="0" applyAlignment="0" applyProtection="0">
      <alignment vertical="center"/>
    </xf>
    <xf numFmtId="0" fontId="52" fillId="10" borderId="0" applyNumberFormat="0" applyBorder="0" applyAlignment="0" applyProtection="0">
      <alignment vertical="center"/>
    </xf>
    <xf numFmtId="0" fontId="52" fillId="10" borderId="0" applyNumberFormat="0" applyBorder="0" applyAlignment="0" applyProtection="0">
      <alignment vertical="center"/>
    </xf>
    <xf numFmtId="0" fontId="52" fillId="10" borderId="0" applyNumberFormat="0" applyBorder="0" applyAlignment="0" applyProtection="0">
      <alignment vertical="center"/>
    </xf>
    <xf numFmtId="0" fontId="53" fillId="10" borderId="0" applyNumberFormat="0" applyBorder="0" applyAlignment="0" applyProtection="0">
      <alignment vertical="center"/>
    </xf>
    <xf numFmtId="0" fontId="53" fillId="38" borderId="0" applyNumberFormat="0" applyBorder="0" applyAlignment="0" applyProtection="0"/>
    <xf numFmtId="0" fontId="52" fillId="10" borderId="0" applyNumberFormat="0" applyBorder="0" applyAlignment="0" applyProtection="0">
      <alignment vertical="center"/>
    </xf>
    <xf numFmtId="0" fontId="52" fillId="7" borderId="0" applyNumberFormat="0" applyBorder="0" applyAlignment="0" applyProtection="0">
      <alignment vertical="center"/>
    </xf>
    <xf numFmtId="0" fontId="52" fillId="7" borderId="0" applyNumberFormat="0" applyBorder="0" applyAlignment="0" applyProtection="0">
      <alignment vertical="center"/>
    </xf>
    <xf numFmtId="0" fontId="52" fillId="7" borderId="0" applyNumberFormat="0" applyBorder="0" applyAlignment="0" applyProtection="0">
      <alignment vertical="center"/>
    </xf>
    <xf numFmtId="0" fontId="52" fillId="10" borderId="0" applyNumberFormat="0" applyBorder="0" applyAlignment="0" applyProtection="0">
      <alignment vertical="center"/>
    </xf>
    <xf numFmtId="0" fontId="52" fillId="7" borderId="0" applyNumberFormat="0" applyBorder="0" applyAlignment="0" applyProtection="0">
      <alignment vertical="center"/>
    </xf>
    <xf numFmtId="0" fontId="52" fillId="7" borderId="0" applyNumberFormat="0" applyBorder="0" applyAlignment="0" applyProtection="0">
      <alignment vertical="center"/>
    </xf>
    <xf numFmtId="0" fontId="53" fillId="7" borderId="0" applyNumberFormat="0" applyBorder="0" applyAlignment="0" applyProtection="0">
      <alignment vertical="center"/>
    </xf>
    <xf numFmtId="0" fontId="54" fillId="0" borderId="0" applyNumberFormat="0" applyFill="0" applyBorder="0" applyAlignment="0" applyProtection="0">
      <alignment vertical="top"/>
      <protection locked="0"/>
    </xf>
    <xf numFmtId="0" fontId="54" fillId="0" borderId="0" applyNumberFormat="0" applyFill="0" applyBorder="0" applyAlignment="0" applyProtection="0">
      <alignment vertical="top"/>
      <protection locked="0"/>
    </xf>
    <xf numFmtId="0" fontId="54" fillId="0" borderId="0" applyNumberFormat="0" applyFill="0" applyBorder="0" applyAlignment="0" applyProtection="0">
      <alignment vertical="top"/>
      <protection locked="0"/>
    </xf>
    <xf numFmtId="0" fontId="54" fillId="0" borderId="0" applyNumberFormat="0" applyFill="0" applyBorder="0" applyAlignment="0" applyProtection="0">
      <alignment vertical="top"/>
      <protection locked="0"/>
    </xf>
    <xf numFmtId="0" fontId="54" fillId="0" borderId="0" applyNumberFormat="0" applyFill="0" applyBorder="0" applyAlignment="0" applyProtection="0">
      <alignment vertical="top"/>
      <protection locked="0"/>
    </xf>
    <xf numFmtId="0" fontId="54" fillId="0" borderId="0" applyNumberFormat="0" applyFill="0" applyBorder="0" applyAlignment="0" applyProtection="0">
      <alignment vertical="top"/>
      <protection locked="0"/>
    </xf>
    <xf numFmtId="0" fontId="54" fillId="0" borderId="0" applyNumberFormat="0" applyFill="0" applyBorder="0" applyAlignment="0" applyProtection="0">
      <alignment vertical="top"/>
      <protection locked="0"/>
    </xf>
    <xf numFmtId="0" fontId="54" fillId="0" borderId="0" applyNumberFormat="0" applyFill="0" applyBorder="0" applyAlignment="0" applyProtection="0">
      <alignment vertical="top"/>
      <protection locked="0"/>
    </xf>
    <xf numFmtId="0" fontId="54" fillId="0" borderId="0" applyNumberFormat="0" applyFill="0" applyBorder="0" applyAlignment="0" applyProtection="0">
      <alignment vertical="top"/>
      <protection locked="0"/>
    </xf>
    <xf numFmtId="0" fontId="54" fillId="0" borderId="0" applyNumberFormat="0" applyFill="0" applyBorder="0" applyAlignment="0" applyProtection="0">
      <alignment vertical="top"/>
      <protection locked="0"/>
    </xf>
    <xf numFmtId="0" fontId="55" fillId="0" borderId="30" applyNumberFormat="0" applyFill="0" applyAlignment="0" applyProtection="0">
      <alignment vertical="center"/>
    </xf>
    <xf numFmtId="0" fontId="55" fillId="0" borderId="30" applyNumberFormat="0" applyFill="0" applyAlignment="0" applyProtection="0">
      <alignment vertical="center"/>
    </xf>
    <xf numFmtId="0" fontId="55" fillId="0" borderId="31" applyNumberFormat="0" applyFill="0" applyAlignment="0" applyProtection="0">
      <alignment vertical="center"/>
    </xf>
    <xf numFmtId="177" fontId="8" fillId="0" borderId="0" applyFont="0" applyFill="0" applyBorder="0" applyAlignment="0" applyProtection="0">
      <alignment vertical="center"/>
    </xf>
    <xf numFmtId="177" fontId="8" fillId="0" borderId="0" applyFont="0" applyFill="0" applyBorder="0" applyAlignment="0" applyProtection="0">
      <alignment vertical="center"/>
    </xf>
    <xf numFmtId="177" fontId="8" fillId="0" borderId="0" applyFont="0" applyFill="0" applyBorder="0" applyAlignment="0" applyProtection="0">
      <alignment vertical="center"/>
    </xf>
    <xf numFmtId="177" fontId="8" fillId="0" borderId="0" applyFont="0" applyFill="0" applyBorder="0" applyAlignment="0" applyProtection="0">
      <alignment vertical="center"/>
    </xf>
    <xf numFmtId="177" fontId="8" fillId="0" borderId="0" applyFont="0" applyFill="0" applyBorder="0" applyAlignment="0" applyProtection="0">
      <alignment vertical="center"/>
    </xf>
    <xf numFmtId="177" fontId="8" fillId="0" borderId="0" applyFont="0" applyFill="0" applyBorder="0" applyAlignment="0" applyProtection="0">
      <alignment vertical="center"/>
    </xf>
    <xf numFmtId="177" fontId="8" fillId="0" borderId="0" applyFont="0" applyFill="0" applyBorder="0" applyAlignment="0" applyProtection="0">
      <alignment vertical="center"/>
    </xf>
    <xf numFmtId="177" fontId="8" fillId="0" borderId="0" applyFont="0" applyFill="0" applyBorder="0" applyAlignment="0" applyProtection="0">
      <alignment vertical="center"/>
    </xf>
    <xf numFmtId="177" fontId="8" fillId="0" borderId="0" applyFont="0" applyFill="0" applyBorder="0" applyAlignment="0" applyProtection="0">
      <alignment vertical="center"/>
    </xf>
    <xf numFmtId="177" fontId="8" fillId="0" borderId="0" applyFont="0" applyFill="0" applyBorder="0" applyAlignment="0" applyProtection="0">
      <alignment vertical="center"/>
    </xf>
    <xf numFmtId="177" fontId="8" fillId="0" borderId="0" applyFont="0" applyFill="0" applyBorder="0" applyAlignment="0" applyProtection="0">
      <alignment vertical="center"/>
    </xf>
    <xf numFmtId="177" fontId="8" fillId="0" borderId="0" applyFont="0" applyFill="0" applyBorder="0" applyAlignment="0" applyProtection="0">
      <alignment vertical="center"/>
    </xf>
    <xf numFmtId="177" fontId="8" fillId="0" borderId="0" applyFont="0" applyFill="0" applyBorder="0" applyAlignment="0" applyProtection="0">
      <alignment vertical="center"/>
    </xf>
    <xf numFmtId="177" fontId="8" fillId="0" borderId="0" applyFont="0" applyFill="0" applyBorder="0" applyAlignment="0" applyProtection="0">
      <alignment vertical="center"/>
    </xf>
    <xf numFmtId="177" fontId="8" fillId="0" borderId="0" applyFont="0" applyFill="0" applyBorder="0" applyAlignment="0" applyProtection="0">
      <alignment vertical="center"/>
    </xf>
    <xf numFmtId="177" fontId="8" fillId="0" borderId="0" applyFont="0" applyFill="0" applyBorder="0" applyAlignment="0" applyProtection="0">
      <alignment vertical="center"/>
    </xf>
    <xf numFmtId="184" fontId="56" fillId="0" borderId="0" applyFont="0" applyFill="0" applyBorder="0" applyAlignment="0" applyProtection="0"/>
    <xf numFmtId="185" fontId="56" fillId="0" borderId="0" applyFont="0" applyFill="0" applyBorder="0" applyAlignment="0" applyProtection="0"/>
    <xf numFmtId="176" fontId="8" fillId="0" borderId="0" applyFont="0" applyFill="0" applyBorder="0" applyAlignment="0" applyProtection="0">
      <alignment vertical="center"/>
    </xf>
    <xf numFmtId="176" fontId="8" fillId="0" borderId="0" applyFont="0" applyFill="0" applyBorder="0" applyAlignment="0" applyProtection="0">
      <alignment vertical="center"/>
    </xf>
    <xf numFmtId="176" fontId="8" fillId="0" borderId="0" applyFont="0" applyFill="0" applyBorder="0" applyAlignment="0" applyProtection="0">
      <alignment vertical="center"/>
    </xf>
    <xf numFmtId="176" fontId="8" fillId="0" borderId="0" applyFont="0" applyFill="0" applyBorder="0" applyAlignment="0" applyProtection="0">
      <alignment vertical="center"/>
    </xf>
    <xf numFmtId="176" fontId="8" fillId="0" borderId="0" applyFont="0" applyFill="0" applyBorder="0" applyAlignment="0" applyProtection="0">
      <alignment vertical="center"/>
    </xf>
    <xf numFmtId="176" fontId="8" fillId="0" borderId="0" applyFont="0" applyFill="0" applyBorder="0" applyAlignment="0" applyProtection="0">
      <alignment vertical="center"/>
    </xf>
    <xf numFmtId="176" fontId="8" fillId="0" borderId="0" applyFont="0" applyFill="0" applyBorder="0" applyAlignment="0" applyProtection="0">
      <alignment vertical="center"/>
    </xf>
    <xf numFmtId="176" fontId="8" fillId="0" borderId="0" applyFont="0" applyFill="0" applyBorder="0" applyAlignment="0" applyProtection="0">
      <alignment vertical="center"/>
    </xf>
    <xf numFmtId="176" fontId="8" fillId="0" borderId="0" applyFont="0" applyFill="0" applyBorder="0" applyAlignment="0" applyProtection="0">
      <alignment vertical="center"/>
    </xf>
    <xf numFmtId="176" fontId="8" fillId="0" borderId="0" applyFont="0" applyFill="0" applyBorder="0" applyAlignment="0" applyProtection="0">
      <alignment vertical="center"/>
    </xf>
    <xf numFmtId="176" fontId="8" fillId="0" borderId="0" applyFont="0" applyFill="0" applyBorder="0" applyAlignment="0" applyProtection="0">
      <alignment vertical="center"/>
    </xf>
    <xf numFmtId="176" fontId="8" fillId="0" borderId="0" applyFont="0" applyFill="0" applyBorder="0" applyAlignment="0" applyProtection="0">
      <alignment vertical="center"/>
    </xf>
    <xf numFmtId="176" fontId="8" fillId="0" borderId="0" applyFont="0" applyFill="0" applyBorder="0" applyAlignment="0" applyProtection="0">
      <alignment vertical="center"/>
    </xf>
    <xf numFmtId="176" fontId="8" fillId="0" borderId="0" applyFont="0" applyFill="0" applyBorder="0" applyAlignment="0" applyProtection="0">
      <alignment vertical="center"/>
    </xf>
    <xf numFmtId="176" fontId="8" fillId="0" borderId="0" applyFont="0" applyFill="0" applyBorder="0" applyAlignment="0" applyProtection="0">
      <alignment vertical="center"/>
    </xf>
    <xf numFmtId="176" fontId="8" fillId="0" borderId="0" applyFont="0" applyFill="0" applyBorder="0" applyAlignment="0" applyProtection="0">
      <alignment vertical="center"/>
    </xf>
    <xf numFmtId="186" fontId="8" fillId="0" borderId="0" applyFont="0" applyFill="0" applyBorder="0" applyAlignment="0" applyProtection="0"/>
    <xf numFmtId="186" fontId="8" fillId="0" borderId="0" applyFont="0" applyFill="0" applyBorder="0" applyAlignment="0" applyProtection="0"/>
    <xf numFmtId="186" fontId="8" fillId="0" borderId="0" applyFont="0" applyFill="0" applyBorder="0" applyAlignment="0" applyProtection="0"/>
    <xf numFmtId="186" fontId="8" fillId="0" borderId="0" applyFont="0" applyFill="0" applyBorder="0" applyAlignment="0" applyProtection="0"/>
    <xf numFmtId="186" fontId="8" fillId="0" borderId="0" applyFont="0" applyFill="0" applyBorder="0" applyAlignment="0" applyProtection="0"/>
    <xf numFmtId="186" fontId="8" fillId="0" borderId="0" applyFont="0" applyFill="0" applyBorder="0" applyAlignment="0" applyProtection="0"/>
    <xf numFmtId="0" fontId="57" fillId="16" borderId="32" applyNumberFormat="0" applyAlignment="0" applyProtection="0">
      <alignment vertical="center"/>
    </xf>
    <xf numFmtId="0" fontId="57" fillId="16" borderId="32" applyNumberFormat="0" applyAlignment="0" applyProtection="0">
      <alignment vertical="center"/>
    </xf>
    <xf numFmtId="0" fontId="57" fillId="4" borderId="33" applyNumberFormat="0" applyAlignment="0" applyProtection="0">
      <alignment vertical="center"/>
    </xf>
    <xf numFmtId="0" fontId="58" fillId="39" borderId="34" applyNumberFormat="0" applyAlignment="0" applyProtection="0">
      <alignment vertical="center"/>
    </xf>
    <xf numFmtId="0" fontId="58" fillId="39" borderId="34" applyNumberFormat="0" applyAlignment="0" applyProtection="0">
      <alignment vertical="center"/>
    </xf>
    <xf numFmtId="0" fontId="58" fillId="39" borderId="34" applyNumberFormat="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3" fillId="0" borderId="35" applyNumberFormat="0" applyFill="0" applyAlignment="0" applyProtection="0">
      <alignment vertical="center"/>
    </xf>
    <xf numFmtId="0" fontId="63" fillId="0" borderId="35" applyNumberFormat="0" applyFill="0" applyAlignment="0" applyProtection="0">
      <alignment vertical="center"/>
    </xf>
    <xf numFmtId="0" fontId="63" fillId="0" borderId="35" applyNumberFormat="0" applyFill="0" applyAlignment="0" applyProtection="0">
      <alignment vertical="center"/>
    </xf>
    <xf numFmtId="187" fontId="6" fillId="0" borderId="0" applyFont="0" applyFill="0" applyBorder="0" applyAlignment="0" applyProtection="0"/>
    <xf numFmtId="188" fontId="6" fillId="0" borderId="0" applyFont="0" applyFill="0" applyBorder="0" applyAlignment="0" applyProtection="0"/>
    <xf numFmtId="189" fontId="6" fillId="0" borderId="0" applyFont="0" applyFill="0" applyBorder="0" applyAlignment="0" applyProtection="0"/>
    <xf numFmtId="190" fontId="6" fillId="0" borderId="0" applyFont="0" applyFill="0" applyBorder="0" applyAlignment="0" applyProtection="0"/>
    <xf numFmtId="0" fontId="28" fillId="0" borderId="0"/>
    <xf numFmtId="41" fontId="28" fillId="0" borderId="0" applyFont="0" applyFill="0" applyBorder="0" applyAlignment="0" applyProtection="0"/>
    <xf numFmtId="43" fontId="28"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191" fontId="20"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191" fontId="49"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alignment vertical="center"/>
    </xf>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1" fontId="8" fillId="0" borderId="0" applyFont="0" applyFill="0" applyBorder="0" applyAlignment="0" applyProtection="0"/>
    <xf numFmtId="41" fontId="8" fillId="0" borderId="0" applyFont="0" applyFill="0" applyBorder="0" applyAlignment="0" applyProtection="0"/>
    <xf numFmtId="41" fontId="8" fillId="0" borderId="0" applyFont="0" applyFill="0" applyBorder="0" applyAlignment="0" applyProtection="0"/>
    <xf numFmtId="41" fontId="8" fillId="0" borderId="0" applyFont="0" applyFill="0" applyBorder="0" applyAlignment="0" applyProtection="0"/>
    <xf numFmtId="41" fontId="8" fillId="0" borderId="0" applyFont="0" applyFill="0" applyBorder="0" applyAlignment="0" applyProtection="0"/>
    <xf numFmtId="41" fontId="8" fillId="0" borderId="0" applyFont="0" applyFill="0" applyBorder="0" applyAlignment="0" applyProtection="0"/>
    <xf numFmtId="41" fontId="8" fillId="0" borderId="0" applyFont="0" applyFill="0" applyBorder="0" applyAlignment="0" applyProtection="0"/>
    <xf numFmtId="41" fontId="8" fillId="0" borderId="0" applyFont="0" applyFill="0" applyBorder="0" applyAlignment="0" applyProtection="0"/>
    <xf numFmtId="192" fontId="56" fillId="0" borderId="0" applyFont="0" applyFill="0" applyBorder="0" applyAlignment="0" applyProtection="0"/>
    <xf numFmtId="193" fontId="56" fillId="0" borderId="0" applyFont="0" applyFill="0" applyBorder="0" applyAlignment="0" applyProtection="0"/>
    <xf numFmtId="43" fontId="8" fillId="0" borderId="0" applyFont="0" applyFill="0" applyBorder="0" applyAlignment="0" applyProtection="0"/>
    <xf numFmtId="0" fontId="51" fillId="0" borderId="0"/>
    <xf numFmtId="0" fontId="64" fillId="40" borderId="0" applyNumberFormat="0" applyBorder="0" applyAlignment="0" applyProtection="0"/>
    <xf numFmtId="0" fontId="64" fillId="41" borderId="0" applyNumberFormat="0" applyBorder="0" applyAlignment="0" applyProtection="0"/>
    <xf numFmtId="0" fontId="64" fillId="42" borderId="0" applyNumberFormat="0" applyBorder="0" applyAlignment="0" applyProtection="0"/>
    <xf numFmtId="0" fontId="24" fillId="43" borderId="0" applyNumberFormat="0" applyBorder="0" applyAlignment="0" applyProtection="0">
      <alignment vertical="center"/>
    </xf>
    <xf numFmtId="0" fontId="24" fillId="43" borderId="0" applyNumberFormat="0" applyBorder="0" applyAlignment="0" applyProtection="0">
      <alignment vertical="center"/>
    </xf>
    <xf numFmtId="0" fontId="24" fillId="12" borderId="0" applyNumberFormat="0" applyBorder="0" applyAlignment="0" applyProtection="0">
      <alignment vertical="center"/>
    </xf>
    <xf numFmtId="0" fontId="24" fillId="44" borderId="0" applyNumberFormat="0" applyBorder="0" applyAlignment="0" applyProtection="0">
      <alignment vertical="center"/>
    </xf>
    <xf numFmtId="0" fontId="24" fillId="44" borderId="0" applyNumberFormat="0" applyBorder="0" applyAlignment="0" applyProtection="0">
      <alignment vertical="center"/>
    </xf>
    <xf numFmtId="0" fontId="24" fillId="45" borderId="0" applyNumberFormat="0" applyBorder="0" applyAlignment="0" applyProtection="0">
      <alignment vertical="center"/>
    </xf>
    <xf numFmtId="0" fontId="24" fillId="46" borderId="0" applyNumberFormat="0" applyBorder="0" applyAlignment="0" applyProtection="0">
      <alignment vertical="center"/>
    </xf>
    <xf numFmtId="0" fontId="24" fillId="46" borderId="0" applyNumberFormat="0" applyBorder="0" applyAlignment="0" applyProtection="0">
      <alignment vertical="center"/>
    </xf>
    <xf numFmtId="0" fontId="24" fillId="46"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44"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45" borderId="0" applyNumberFormat="0" applyBorder="0" applyAlignment="0" applyProtection="0">
      <alignment vertical="center"/>
    </xf>
    <xf numFmtId="0" fontId="24" fillId="45" borderId="0" applyNumberFormat="0" applyBorder="0" applyAlignment="0" applyProtection="0">
      <alignment vertical="center"/>
    </xf>
    <xf numFmtId="0" fontId="24" fillId="45" borderId="0" applyNumberFormat="0" applyBorder="0" applyAlignment="0" applyProtection="0">
      <alignment vertical="center"/>
    </xf>
    <xf numFmtId="0" fontId="65" fillId="15" borderId="0" applyNumberFormat="0" applyBorder="0" applyAlignment="0" applyProtection="0">
      <alignment vertical="center"/>
    </xf>
    <xf numFmtId="0" fontId="65" fillId="15" borderId="0" applyNumberFormat="0" applyBorder="0" applyAlignment="0" applyProtection="0">
      <alignment vertical="center"/>
    </xf>
    <xf numFmtId="0" fontId="65" fillId="15" borderId="0" applyNumberFormat="0" applyBorder="0" applyAlignment="0" applyProtection="0">
      <alignment vertical="center"/>
    </xf>
    <xf numFmtId="0" fontId="66" fillId="16" borderId="36" applyNumberFormat="0" applyAlignment="0" applyProtection="0">
      <alignment vertical="center"/>
    </xf>
    <xf numFmtId="0" fontId="66" fillId="16" borderId="36" applyNumberFormat="0" applyAlignment="0" applyProtection="0">
      <alignment vertical="center"/>
    </xf>
    <xf numFmtId="0" fontId="66" fillId="4" borderId="36" applyNumberFormat="0" applyAlignment="0" applyProtection="0">
      <alignment vertical="center"/>
    </xf>
    <xf numFmtId="0" fontId="67" fillId="6" borderId="32" applyNumberFormat="0" applyAlignment="0" applyProtection="0">
      <alignment vertical="center"/>
    </xf>
    <xf numFmtId="0" fontId="67" fillId="6" borderId="32" applyNumberFormat="0" applyAlignment="0" applyProtection="0">
      <alignment vertical="center"/>
    </xf>
    <xf numFmtId="0" fontId="67" fillId="6" borderId="33" applyNumberFormat="0" applyAlignment="0" applyProtection="0">
      <alignment vertical="center"/>
    </xf>
    <xf numFmtId="1" fontId="2" fillId="0" borderId="6">
      <alignment vertical="center"/>
      <protection locked="0"/>
    </xf>
    <xf numFmtId="1" fontId="2" fillId="0" borderId="6">
      <alignment vertical="center"/>
      <protection locked="0"/>
    </xf>
    <xf numFmtId="1" fontId="2" fillId="0" borderId="6">
      <alignment vertical="center"/>
      <protection locked="0"/>
    </xf>
    <xf numFmtId="1" fontId="2" fillId="0" borderId="6">
      <alignment vertical="center"/>
      <protection locked="0"/>
    </xf>
    <xf numFmtId="1" fontId="2" fillId="0" borderId="6">
      <alignment vertical="center"/>
      <protection locked="0"/>
    </xf>
    <xf numFmtId="1" fontId="2" fillId="0" borderId="6">
      <alignment vertical="center"/>
      <protection locked="0"/>
    </xf>
    <xf numFmtId="1" fontId="2" fillId="0" borderId="6">
      <alignment vertical="center"/>
      <protection locked="0"/>
    </xf>
    <xf numFmtId="1" fontId="2" fillId="0" borderId="6">
      <alignment vertical="center"/>
      <protection locked="0"/>
    </xf>
    <xf numFmtId="1" fontId="2" fillId="0" borderId="6">
      <alignment vertical="center"/>
      <protection locked="0"/>
    </xf>
    <xf numFmtId="1" fontId="2" fillId="0" borderId="6">
      <alignment vertical="center"/>
      <protection locked="0"/>
    </xf>
    <xf numFmtId="0" fontId="68" fillId="0" borderId="0"/>
    <xf numFmtId="194" fontId="2" fillId="0" borderId="6">
      <alignment vertical="center"/>
      <protection locked="0"/>
    </xf>
    <xf numFmtId="194" fontId="2" fillId="0" borderId="6">
      <alignment vertical="center"/>
      <protection locked="0"/>
    </xf>
    <xf numFmtId="194" fontId="2" fillId="0" borderId="6">
      <alignment vertical="center"/>
      <protection locked="0"/>
    </xf>
    <xf numFmtId="194" fontId="2" fillId="0" borderId="6">
      <alignment vertical="center"/>
      <protection locked="0"/>
    </xf>
    <xf numFmtId="194" fontId="2" fillId="0" borderId="6">
      <alignment vertical="center"/>
      <protection locked="0"/>
    </xf>
    <xf numFmtId="194" fontId="2" fillId="0" borderId="6">
      <alignment vertical="center"/>
      <protection locked="0"/>
    </xf>
    <xf numFmtId="194" fontId="2" fillId="0" borderId="6">
      <alignment vertical="center"/>
      <protection locked="0"/>
    </xf>
    <xf numFmtId="194" fontId="2" fillId="0" borderId="6">
      <alignment vertical="center"/>
      <protection locked="0"/>
    </xf>
    <xf numFmtId="194" fontId="2" fillId="0" borderId="6">
      <alignment vertical="center"/>
      <protection locked="0"/>
    </xf>
    <xf numFmtId="194" fontId="2" fillId="0" borderId="6">
      <alignment vertical="center"/>
      <protection locked="0"/>
    </xf>
    <xf numFmtId="0" fontId="27" fillId="0" borderId="0">
      <alignment vertical="top"/>
    </xf>
    <xf numFmtId="0" fontId="21" fillId="0" borderId="0" applyNumberFormat="0" applyFont="0" applyFill="0" applyBorder="0" applyAlignment="0"/>
    <xf numFmtId="0" fontId="21" fillId="0" borderId="0"/>
    <xf numFmtId="0" fontId="22" fillId="0" borderId="0"/>
    <xf numFmtId="0" fontId="21" fillId="0" borderId="0"/>
    <xf numFmtId="0" fontId="8" fillId="8" borderId="37" applyNumberFormat="0" applyFont="0" applyAlignment="0" applyProtection="0">
      <alignment vertical="center"/>
    </xf>
    <xf numFmtId="0" fontId="8" fillId="8" borderId="37" applyNumberFormat="0" applyFont="0" applyAlignment="0" applyProtection="0">
      <alignment vertical="center"/>
    </xf>
    <xf numFmtId="0" fontId="8" fillId="8" borderId="37" applyNumberFormat="0" applyFont="0" applyAlignment="0" applyProtection="0">
      <alignment vertical="center"/>
    </xf>
    <xf numFmtId="0" fontId="8" fillId="8" borderId="37" applyNumberFormat="0" applyFont="0" applyAlignment="0" applyProtection="0">
      <alignment vertical="center"/>
    </xf>
    <xf numFmtId="0" fontId="8" fillId="8" borderId="37" applyNumberFormat="0" applyFont="0" applyAlignment="0" applyProtection="0">
      <alignment vertical="center"/>
    </xf>
    <xf numFmtId="0" fontId="8" fillId="8" borderId="37" applyNumberFormat="0" applyFont="0" applyAlignment="0" applyProtection="0">
      <alignment vertical="center"/>
    </xf>
    <xf numFmtId="0" fontId="8" fillId="8" borderId="37" applyNumberFormat="0" applyFont="0" applyAlignment="0" applyProtection="0">
      <alignment vertical="center"/>
    </xf>
    <xf numFmtId="0" fontId="8" fillId="8" borderId="37" applyNumberFormat="0" applyFont="0" applyAlignment="0" applyProtection="0">
      <alignment vertical="center"/>
    </xf>
    <xf numFmtId="0" fontId="8" fillId="8" borderId="37" applyNumberFormat="0" applyFont="0" applyAlignment="0" applyProtection="0">
      <alignment vertical="center"/>
    </xf>
    <xf numFmtId="0" fontId="8" fillId="8" borderId="37" applyNumberFormat="0" applyFont="0" applyAlignment="0" applyProtection="0">
      <alignment vertical="center"/>
    </xf>
    <xf numFmtId="0" fontId="8" fillId="8" borderId="37" applyNumberFormat="0" applyFont="0" applyAlignment="0" applyProtection="0">
      <alignment vertical="center"/>
    </xf>
    <xf numFmtId="0" fontId="8" fillId="8" borderId="37" applyNumberFormat="0" applyFont="0" applyAlignment="0" applyProtection="0">
      <alignment vertical="center"/>
    </xf>
    <xf numFmtId="0" fontId="21" fillId="8" borderId="37" applyNumberFormat="0" applyFont="0" applyAlignment="0" applyProtection="0">
      <alignment vertical="center"/>
    </xf>
    <xf numFmtId="38" fontId="69" fillId="0" borderId="0" applyFont="0" applyFill="0" applyBorder="0" applyAlignment="0" applyProtection="0"/>
    <xf numFmtId="40" fontId="69" fillId="0" borderId="0" applyFont="0" applyFill="0" applyBorder="0" applyAlignment="0" applyProtection="0"/>
    <xf numFmtId="0" fontId="69" fillId="0" borderId="0" applyFont="0" applyFill="0" applyBorder="0" applyAlignment="0" applyProtection="0"/>
    <xf numFmtId="0" fontId="69" fillId="0" borderId="0" applyFont="0" applyFill="0" applyBorder="0" applyAlignment="0" applyProtection="0"/>
    <xf numFmtId="0" fontId="70" fillId="0" borderId="0"/>
  </cellStyleXfs>
  <cellXfs count="318">
    <xf numFmtId="0" fontId="0" fillId="0" borderId="0" xfId="0"/>
    <xf numFmtId="0" fontId="1" fillId="0" borderId="0" xfId="0" applyFont="1"/>
    <xf numFmtId="0" fontId="2" fillId="0" borderId="0" xfId="0" applyFont="1"/>
    <xf numFmtId="0" fontId="0" fillId="0" borderId="0" xfId="0" applyFont="1"/>
    <xf numFmtId="0" fontId="0" fillId="0" borderId="0" xfId="0" applyFont="1" applyBorder="1" applyAlignment="1">
      <alignment horizontal="left" vertical="center"/>
    </xf>
    <xf numFmtId="0" fontId="0" fillId="0" borderId="0" xfId="0" applyFont="1" applyBorder="1"/>
    <xf numFmtId="195" fontId="4" fillId="0" borderId="6" xfId="0" applyNumberFormat="1" applyFont="1" applyBorder="1" applyAlignment="1">
      <alignment horizontal="center" vertical="center" wrapText="1"/>
    </xf>
    <xf numFmtId="195" fontId="0" fillId="0" borderId="5" xfId="0" applyNumberFormat="1" applyFont="1" applyBorder="1" applyAlignment="1">
      <alignment horizontal="left" vertical="center" wrapText="1"/>
    </xf>
    <xf numFmtId="41" fontId="4" fillId="0" borderId="6" xfId="0" applyNumberFormat="1" applyFont="1" applyBorder="1" applyAlignment="1">
      <alignment vertical="center" wrapText="1"/>
    </xf>
    <xf numFmtId="195" fontId="4" fillId="0" borderId="6" xfId="0" applyNumberFormat="1" applyFont="1" applyBorder="1" applyAlignment="1">
      <alignment vertical="center" wrapText="1"/>
    </xf>
    <xf numFmtId="196" fontId="4" fillId="0" borderId="6" xfId="0" applyNumberFormat="1" applyFont="1" applyBorder="1" applyAlignment="1">
      <alignment vertical="center"/>
    </xf>
    <xf numFmtId="49" fontId="4" fillId="0" borderId="5" xfId="0" applyNumberFormat="1" applyFont="1" applyBorder="1" applyAlignment="1">
      <alignment horizontal="right" vertical="center" wrapText="1"/>
    </xf>
    <xf numFmtId="195" fontId="5" fillId="0" borderId="6" xfId="0" applyNumberFormat="1" applyFont="1" applyBorder="1" applyAlignment="1">
      <alignment vertical="center" wrapText="1"/>
    </xf>
    <xf numFmtId="49" fontId="0" fillId="0" borderId="5" xfId="0" applyNumberFormat="1" applyFont="1" applyBorder="1" applyAlignment="1">
      <alignment horizontal="right" vertical="center" wrapText="1"/>
    </xf>
    <xf numFmtId="41" fontId="0" fillId="0" borderId="6" xfId="0" applyNumberFormat="1" applyFont="1" applyBorder="1" applyAlignment="1">
      <alignment horizontal="left" vertical="center" wrapText="1" indent="1"/>
    </xf>
    <xf numFmtId="195" fontId="0" fillId="0" borderId="6" xfId="0" applyNumberFormat="1" applyFont="1" applyFill="1" applyBorder="1" applyAlignment="1">
      <alignment vertical="center" wrapText="1"/>
    </xf>
    <xf numFmtId="196" fontId="0" fillId="0" borderId="6" xfId="0" applyNumberFormat="1" applyFont="1" applyFill="1" applyBorder="1" applyAlignment="1">
      <alignment vertical="center"/>
    </xf>
    <xf numFmtId="49" fontId="4" fillId="0" borderId="5" xfId="0" applyNumberFormat="1" applyFont="1" applyFill="1" applyBorder="1" applyAlignment="1">
      <alignment horizontal="right" vertical="center" wrapText="1"/>
    </xf>
    <xf numFmtId="41" fontId="5" fillId="0" borderId="6" xfId="0" applyNumberFormat="1" applyFont="1" applyFill="1" applyBorder="1" applyAlignment="1">
      <alignment vertical="center" wrapText="1"/>
    </xf>
    <xf numFmtId="195" fontId="6" fillId="0" borderId="6" xfId="0" applyNumberFormat="1" applyFont="1" applyFill="1" applyBorder="1" applyAlignment="1">
      <alignment vertical="center" wrapText="1"/>
    </xf>
    <xf numFmtId="196" fontId="0" fillId="0" borderId="6" xfId="0" applyNumberFormat="1" applyFont="1" applyBorder="1" applyAlignment="1">
      <alignment vertical="center"/>
    </xf>
    <xf numFmtId="195" fontId="4" fillId="0" borderId="5" xfId="0" applyNumberFormat="1" applyFont="1" applyFill="1" applyBorder="1" applyAlignment="1">
      <alignment horizontal="right" vertical="center" wrapText="1"/>
    </xf>
    <xf numFmtId="195" fontId="4" fillId="0" borderId="6" xfId="0" applyNumberFormat="1" applyFont="1" applyFill="1" applyBorder="1" applyAlignment="1">
      <alignment vertical="center" wrapText="1"/>
    </xf>
    <xf numFmtId="0" fontId="4" fillId="0" borderId="6" xfId="0" applyFont="1" applyFill="1" applyBorder="1" applyAlignment="1">
      <alignment wrapText="1"/>
    </xf>
    <xf numFmtId="196" fontId="4" fillId="0" borderId="6" xfId="0" applyNumberFormat="1" applyFont="1" applyFill="1" applyBorder="1" applyAlignment="1">
      <alignment vertical="center"/>
    </xf>
    <xf numFmtId="41" fontId="7" fillId="0" borderId="6" xfId="0" applyNumberFormat="1" applyFont="1" applyFill="1" applyBorder="1" applyAlignment="1">
      <alignment vertical="center" wrapText="1"/>
    </xf>
    <xf numFmtId="0" fontId="0" fillId="0" borderId="6" xfId="0" applyFont="1" applyBorder="1" applyAlignment="1">
      <alignment horizontal="left" vertical="center"/>
    </xf>
    <xf numFmtId="195" fontId="0" fillId="0" borderId="6" xfId="0" applyNumberFormat="1" applyFont="1" applyBorder="1" applyAlignment="1">
      <alignment vertical="center" wrapText="1"/>
    </xf>
    <xf numFmtId="49" fontId="0" fillId="0" borderId="5" xfId="0" applyNumberFormat="1" applyFont="1" applyFill="1" applyBorder="1" applyAlignment="1">
      <alignment horizontal="left" vertical="center" wrapText="1"/>
    </xf>
    <xf numFmtId="41" fontId="7" fillId="0" borderId="6" xfId="0" applyNumberFormat="1" applyFont="1" applyFill="1" applyBorder="1" applyAlignment="1">
      <alignment horizontal="left" vertical="center" wrapText="1"/>
    </xf>
    <xf numFmtId="49" fontId="0" fillId="0" borderId="5" xfId="0" applyNumberFormat="1" applyFont="1" applyBorder="1" applyAlignment="1">
      <alignment horizontal="left" vertical="center" wrapText="1"/>
    </xf>
    <xf numFmtId="0" fontId="0" fillId="0" borderId="6" xfId="0" applyFont="1" applyBorder="1" applyAlignment="1">
      <alignment vertical="center"/>
    </xf>
    <xf numFmtId="0" fontId="0" fillId="0" borderId="6" xfId="0" applyFont="1" applyBorder="1"/>
    <xf numFmtId="195" fontId="4" fillId="0" borderId="5" xfId="0" applyNumberFormat="1" applyFont="1" applyBorder="1" applyAlignment="1">
      <alignment vertical="center" wrapText="1"/>
    </xf>
    <xf numFmtId="0" fontId="0" fillId="0" borderId="6" xfId="0" applyFont="1" applyFill="1" applyBorder="1"/>
    <xf numFmtId="195" fontId="4" fillId="0" borderId="6" xfId="0" applyNumberFormat="1" applyFont="1" applyBorder="1" applyAlignment="1">
      <alignment horizontal="left" vertical="center" wrapText="1"/>
    </xf>
    <xf numFmtId="195" fontId="4" fillId="0" borderId="5" xfId="0" applyNumberFormat="1" applyFont="1" applyBorder="1" applyAlignment="1">
      <alignment horizontal="left" vertical="center" wrapText="1"/>
    </xf>
    <xf numFmtId="195" fontId="0" fillId="0" borderId="6" xfId="0" applyNumberFormat="1" applyFont="1" applyBorder="1" applyAlignment="1">
      <alignment horizontal="left" vertical="center" wrapText="1"/>
    </xf>
    <xf numFmtId="0" fontId="2" fillId="0" borderId="6" xfId="0" applyFont="1" applyBorder="1" applyAlignment="1">
      <alignment vertical="center"/>
    </xf>
    <xf numFmtId="0" fontId="0" fillId="0" borderId="6" xfId="0" applyFont="1" applyBorder="1" applyAlignment="1">
      <alignment wrapText="1"/>
    </xf>
    <xf numFmtId="196" fontId="4" fillId="0" borderId="8" xfId="0" applyNumberFormat="1" applyFont="1" applyFill="1" applyBorder="1" applyAlignment="1">
      <alignment vertical="center"/>
    </xf>
    <xf numFmtId="31" fontId="0" fillId="0" borderId="0" xfId="0" applyNumberFormat="1" applyFont="1"/>
    <xf numFmtId="0" fontId="0" fillId="0" borderId="0" xfId="0" applyFont="1" applyBorder="1" applyAlignment="1">
      <alignment horizontal="right" vertical="center"/>
    </xf>
    <xf numFmtId="197" fontId="4" fillId="0" borderId="6" xfId="0" applyNumberFormat="1" applyFont="1" applyBorder="1" applyAlignment="1">
      <alignment vertical="center"/>
    </xf>
    <xf numFmtId="196" fontId="4" fillId="0" borderId="14" xfId="0" applyNumberFormat="1" applyFont="1" applyBorder="1" applyAlignment="1">
      <alignment vertical="center"/>
    </xf>
    <xf numFmtId="0" fontId="0" fillId="0" borderId="5" xfId="0" applyFont="1" applyBorder="1"/>
    <xf numFmtId="196" fontId="4" fillId="0" borderId="15" xfId="0" applyNumberFormat="1" applyFont="1" applyBorder="1" applyAlignment="1">
      <alignment vertical="center"/>
    </xf>
    <xf numFmtId="196" fontId="0" fillId="0" borderId="15" xfId="0" applyNumberFormat="1" applyFont="1" applyFill="1" applyBorder="1" applyAlignment="1">
      <alignment vertical="center"/>
    </xf>
    <xf numFmtId="196" fontId="0" fillId="0" borderId="14" xfId="0" applyNumberFormat="1" applyFont="1" applyFill="1" applyBorder="1" applyAlignment="1">
      <alignment vertical="center"/>
    </xf>
    <xf numFmtId="196" fontId="0" fillId="0" borderId="15" xfId="0" applyNumberFormat="1" applyFont="1" applyBorder="1" applyAlignment="1">
      <alignment vertical="center"/>
    </xf>
    <xf numFmtId="196" fontId="0" fillId="0" borderId="14" xfId="0" applyNumberFormat="1" applyFont="1" applyBorder="1" applyAlignment="1">
      <alignment vertical="center"/>
    </xf>
    <xf numFmtId="49" fontId="4" fillId="0" borderId="5" xfId="0" applyNumberFormat="1" applyFont="1" applyBorder="1" applyAlignment="1">
      <alignment horizontal="left" vertical="center" wrapText="1"/>
    </xf>
    <xf numFmtId="41" fontId="4" fillId="0" borderId="6" xfId="0" applyNumberFormat="1" applyFont="1" applyBorder="1" applyAlignment="1">
      <alignment horizontal="left" vertical="center" wrapText="1"/>
    </xf>
    <xf numFmtId="0" fontId="0" fillId="0" borderId="5" xfId="0" applyFont="1" applyFill="1" applyBorder="1"/>
    <xf numFmtId="0" fontId="0" fillId="0" borderId="6" xfId="0" applyFill="1" applyBorder="1" applyAlignment="1">
      <alignment horizontal="left" vertical="center" wrapText="1" indent="2"/>
    </xf>
    <xf numFmtId="197" fontId="4" fillId="0" borderId="6" xfId="0" applyNumberFormat="1" applyFont="1" applyFill="1" applyBorder="1" applyAlignment="1">
      <alignment vertical="center"/>
    </xf>
    <xf numFmtId="196" fontId="4" fillId="0" borderId="14" xfId="0" applyNumberFormat="1" applyFont="1" applyFill="1" applyBorder="1" applyAlignment="1">
      <alignment vertical="center"/>
    </xf>
    <xf numFmtId="196" fontId="8" fillId="0" borderId="14" xfId="0" applyNumberFormat="1" applyFont="1" applyFill="1" applyBorder="1" applyAlignment="1">
      <alignment vertical="center"/>
    </xf>
    <xf numFmtId="0" fontId="0" fillId="0" borderId="6" xfId="0" applyFont="1" applyFill="1" applyBorder="1" applyAlignment="1">
      <alignment horizontal="left" vertical="center" indent="2"/>
    </xf>
    <xf numFmtId="49" fontId="0" fillId="0" borderId="5" xfId="0" applyNumberFormat="1" applyFont="1" applyFill="1" applyBorder="1" applyAlignment="1">
      <alignment horizontal="right" vertical="center" wrapText="1"/>
    </xf>
    <xf numFmtId="41" fontId="0" fillId="0" borderId="6" xfId="0" applyNumberFormat="1" applyFont="1" applyFill="1" applyBorder="1" applyAlignment="1">
      <alignment horizontal="left" vertical="center" wrapText="1" indent="1"/>
    </xf>
    <xf numFmtId="195" fontId="0" fillId="0" borderId="5" xfId="0" applyNumberFormat="1" applyFont="1" applyFill="1" applyBorder="1" applyAlignment="1">
      <alignment horizontal="left" vertical="center" wrapText="1"/>
    </xf>
    <xf numFmtId="0" fontId="0" fillId="0" borderId="6" xfId="0" applyFont="1" applyFill="1" applyBorder="1" applyAlignment="1">
      <alignment horizontal="left" vertical="center" wrapText="1" indent="2"/>
    </xf>
    <xf numFmtId="197" fontId="0" fillId="0" borderId="15" xfId="0" applyNumberFormat="1" applyFont="1" applyFill="1" applyBorder="1" applyAlignment="1">
      <alignment vertical="center"/>
    </xf>
    <xf numFmtId="195" fontId="4" fillId="0" borderId="5" xfId="0" applyNumberFormat="1" applyFont="1" applyFill="1" applyBorder="1" applyAlignment="1">
      <alignment vertical="center" wrapText="1"/>
    </xf>
    <xf numFmtId="195" fontId="4" fillId="0" borderId="6" xfId="0" applyNumberFormat="1" applyFont="1" applyFill="1" applyBorder="1" applyAlignment="1">
      <alignment horizontal="center" vertical="center" wrapText="1"/>
    </xf>
    <xf numFmtId="0" fontId="0" fillId="0" borderId="15" xfId="0" applyFont="1" applyFill="1" applyBorder="1"/>
    <xf numFmtId="0" fontId="0" fillId="0" borderId="14" xfId="0" applyFont="1" applyFill="1" applyBorder="1"/>
    <xf numFmtId="195" fontId="4" fillId="0" borderId="5" xfId="0" applyNumberFormat="1" applyFont="1" applyFill="1" applyBorder="1" applyAlignment="1">
      <alignment horizontal="center" vertical="center" wrapText="1"/>
    </xf>
    <xf numFmtId="196" fontId="4" fillId="0" borderId="15" xfId="0" applyNumberFormat="1" applyFont="1" applyFill="1" applyBorder="1" applyAlignment="1">
      <alignment vertical="center"/>
    </xf>
    <xf numFmtId="195" fontId="4" fillId="0" borderId="6" xfId="0" applyNumberFormat="1" applyFont="1" applyFill="1" applyBorder="1" applyAlignment="1">
      <alignment horizontal="left" vertical="center" wrapText="1"/>
    </xf>
    <xf numFmtId="195" fontId="0" fillId="0" borderId="5" xfId="0" applyNumberFormat="1" applyFill="1" applyBorder="1" applyAlignment="1">
      <alignment vertical="center" wrapText="1"/>
    </xf>
    <xf numFmtId="41" fontId="0" fillId="0" borderId="6" xfId="0" applyNumberFormat="1" applyFill="1" applyBorder="1" applyAlignment="1">
      <alignment vertical="center" wrapText="1"/>
    </xf>
    <xf numFmtId="197" fontId="4" fillId="0" borderId="8" xfId="0" applyNumberFormat="1" applyFont="1" applyFill="1" applyBorder="1" applyAlignment="1">
      <alignment vertical="center"/>
    </xf>
    <xf numFmtId="196" fontId="4" fillId="0" borderId="16" xfId="0" applyNumberFormat="1" applyFont="1" applyFill="1" applyBorder="1" applyAlignment="1">
      <alignment vertical="center"/>
    </xf>
    <xf numFmtId="0" fontId="9" fillId="0" borderId="0" xfId="0" applyFont="1"/>
    <xf numFmtId="0" fontId="9" fillId="0" borderId="0" xfId="0" applyFont="1" applyAlignment="1">
      <alignment horizontal="right"/>
    </xf>
    <xf numFmtId="0" fontId="4" fillId="0" borderId="6" xfId="0" applyFont="1" applyBorder="1"/>
    <xf numFmtId="198" fontId="4" fillId="0" borderId="6" xfId="0" applyNumberFormat="1" applyFont="1" applyBorder="1" applyAlignment="1">
      <alignment vertical="center"/>
    </xf>
    <xf numFmtId="41" fontId="5" fillId="0" borderId="6" xfId="0" applyNumberFormat="1" applyFont="1" applyBorder="1" applyAlignment="1">
      <alignment vertical="center" wrapText="1"/>
    </xf>
    <xf numFmtId="198" fontId="0" fillId="0" borderId="6" xfId="0" applyNumberFormat="1" applyFont="1" applyBorder="1"/>
    <xf numFmtId="0" fontId="0" fillId="0" borderId="14" xfId="0" applyFont="1" applyBorder="1"/>
    <xf numFmtId="41" fontId="6" fillId="0" borderId="6" xfId="0" applyNumberFormat="1" applyFont="1" applyFill="1" applyBorder="1" applyAlignment="1">
      <alignment vertical="center" wrapText="1"/>
    </xf>
    <xf numFmtId="198" fontId="0" fillId="0" borderId="6" xfId="0" applyNumberFormat="1" applyFont="1" applyBorder="1" applyAlignment="1">
      <alignment vertical="center"/>
    </xf>
    <xf numFmtId="196" fontId="10" fillId="0" borderId="6" xfId="0" applyNumberFormat="1" applyFont="1" applyFill="1" applyBorder="1" applyAlignment="1">
      <alignment vertical="center"/>
    </xf>
    <xf numFmtId="198" fontId="0" fillId="0" borderId="6" xfId="0" applyNumberFormat="1" applyFont="1" applyFill="1" applyBorder="1"/>
    <xf numFmtId="196" fontId="0" fillId="0" borderId="14" xfId="0" applyNumberFormat="1" applyFont="1" applyBorder="1"/>
    <xf numFmtId="198" fontId="10" fillId="0" borderId="6" xfId="0" applyNumberFormat="1" applyFont="1" applyFill="1" applyBorder="1" applyAlignment="1">
      <alignment vertical="center"/>
    </xf>
    <xf numFmtId="196" fontId="10" fillId="0" borderId="14" xfId="0" applyNumberFormat="1" applyFont="1" applyFill="1" applyBorder="1" applyAlignment="1">
      <alignment vertical="center"/>
    </xf>
    <xf numFmtId="197" fontId="0" fillId="0" borderId="6" xfId="0" applyNumberFormat="1" applyFont="1" applyFill="1" applyBorder="1" applyAlignment="1">
      <alignment vertical="center"/>
    </xf>
    <xf numFmtId="197" fontId="4" fillId="0" borderId="14" xfId="0" applyNumberFormat="1" applyFont="1" applyFill="1" applyBorder="1" applyAlignment="1">
      <alignment vertical="center"/>
    </xf>
    <xf numFmtId="197" fontId="8" fillId="0" borderId="14" xfId="0" applyNumberFormat="1" applyFont="1" applyFill="1" applyBorder="1" applyAlignment="1">
      <alignment vertical="center"/>
    </xf>
    <xf numFmtId="0" fontId="0" fillId="0" borderId="8" xfId="0" applyFont="1" applyBorder="1"/>
    <xf numFmtId="197" fontId="4" fillId="0" borderId="16" xfId="0" applyNumberFormat="1" applyFont="1" applyFill="1" applyBorder="1" applyAlignment="1">
      <alignment vertical="center"/>
    </xf>
    <xf numFmtId="10" fontId="0" fillId="0" borderId="0" xfId="0" applyNumberFormat="1" applyFont="1"/>
    <xf numFmtId="0" fontId="14" fillId="0" borderId="0" xfId="0" applyFont="1" applyFill="1" applyBorder="1"/>
    <xf numFmtId="0" fontId="12" fillId="0" borderId="0" xfId="0" applyFont="1" applyFill="1" applyBorder="1"/>
    <xf numFmtId="0" fontId="16" fillId="0" borderId="6" xfId="0" applyFont="1" applyFill="1" applyBorder="1" applyAlignment="1">
      <alignment horizontal="center" vertical="center"/>
    </xf>
    <xf numFmtId="198" fontId="16" fillId="0" borderId="6" xfId="0" applyNumberFormat="1" applyFont="1" applyFill="1" applyBorder="1" applyAlignment="1">
      <alignment horizontal="center" vertical="center" wrapText="1"/>
    </xf>
    <xf numFmtId="202" fontId="12" fillId="0" borderId="6" xfId="0" applyNumberFormat="1" applyFont="1" applyFill="1" applyBorder="1" applyAlignment="1">
      <alignment horizontal="left" vertical="center" wrapText="1"/>
    </xf>
    <xf numFmtId="201" fontId="12" fillId="0" borderId="6" xfId="0" applyNumberFormat="1" applyFont="1" applyFill="1" applyBorder="1" applyAlignment="1">
      <alignment horizontal="right" vertical="center"/>
    </xf>
    <xf numFmtId="202" fontId="12" fillId="0" borderId="6" xfId="0" applyNumberFormat="1" applyFont="1" applyFill="1" applyBorder="1" applyAlignment="1">
      <alignment horizontal="left" vertical="center" wrapText="1" indent="1"/>
    </xf>
    <xf numFmtId="202" fontId="12" fillId="0" borderId="6" xfId="0" applyNumberFormat="1" applyFont="1" applyFill="1" applyBorder="1" applyAlignment="1">
      <alignment vertical="center"/>
    </xf>
    <xf numFmtId="0" fontId="12" fillId="0" borderId="6" xfId="0" applyFont="1" applyFill="1" applyBorder="1" applyAlignment="1">
      <alignment vertical="center"/>
    </xf>
    <xf numFmtId="0" fontId="12" fillId="0" borderId="6" xfId="0" applyFont="1" applyFill="1" applyBorder="1" applyAlignment="1">
      <alignment vertical="center" wrapText="1"/>
    </xf>
    <xf numFmtId="0" fontId="12" fillId="0" borderId="6" xfId="0" applyFont="1" applyFill="1" applyBorder="1"/>
    <xf numFmtId="201" fontId="12" fillId="0" borderId="6" xfId="0" applyNumberFormat="1" applyFont="1" applyFill="1" applyBorder="1" applyAlignment="1">
      <alignment horizontal="right"/>
    </xf>
    <xf numFmtId="202" fontId="14" fillId="0" borderId="6" xfId="0" applyNumberFormat="1" applyFont="1" applyFill="1" applyBorder="1" applyAlignment="1">
      <alignment horizontal="left" vertical="center"/>
    </xf>
    <xf numFmtId="201" fontId="14" fillId="0" borderId="6" xfId="0" applyNumberFormat="1" applyFont="1" applyFill="1" applyBorder="1" applyAlignment="1">
      <alignment horizontal="right" vertical="center"/>
    </xf>
    <xf numFmtId="202" fontId="14" fillId="0" borderId="6" xfId="0" applyNumberFormat="1" applyFont="1" applyFill="1" applyBorder="1" applyAlignment="1">
      <alignment horizontal="left" vertical="center" wrapText="1"/>
    </xf>
    <xf numFmtId="202" fontId="12" fillId="0" borderId="6" xfId="0" applyNumberFormat="1" applyFont="1" applyFill="1" applyBorder="1" applyAlignment="1">
      <alignment horizontal="left" vertical="center" indent="1"/>
    </xf>
    <xf numFmtId="202" fontId="14" fillId="0" borderId="6" xfId="0" applyNumberFormat="1" applyFont="1" applyFill="1" applyBorder="1" applyAlignment="1">
      <alignment horizontal="center" vertical="center"/>
    </xf>
    <xf numFmtId="201" fontId="12" fillId="0" borderId="6" xfId="0" applyNumberFormat="1" applyFont="1" applyFill="1" applyBorder="1"/>
    <xf numFmtId="0" fontId="12" fillId="0" borderId="0" xfId="0" applyFont="1" applyFill="1" applyBorder="1" applyAlignment="1">
      <alignment horizontal="right" vertical="center"/>
    </xf>
    <xf numFmtId="201" fontId="17" fillId="0" borderId="6" xfId="0" applyNumberFormat="1" applyFont="1" applyFill="1" applyBorder="1" applyAlignment="1">
      <alignment horizontal="right" vertical="center"/>
    </xf>
    <xf numFmtId="202" fontId="14" fillId="0" borderId="6" xfId="0" applyNumberFormat="1" applyFont="1" applyFill="1" applyBorder="1" applyAlignment="1">
      <alignment vertical="center"/>
    </xf>
    <xf numFmtId="201" fontId="16" fillId="0" borderId="6" xfId="0" applyNumberFormat="1" applyFont="1" applyFill="1" applyBorder="1" applyAlignment="1">
      <alignment horizontal="right" vertical="center"/>
    </xf>
    <xf numFmtId="202" fontId="12" fillId="0" borderId="0" xfId="0" applyNumberFormat="1" applyFont="1" applyFill="1" applyBorder="1"/>
    <xf numFmtId="0" fontId="12" fillId="2" borderId="0" xfId="0" applyFont="1" applyFill="1" applyBorder="1"/>
    <xf numFmtId="201" fontId="12" fillId="0" borderId="19" xfId="0" applyNumberFormat="1" applyFont="1" applyFill="1" applyBorder="1" applyAlignment="1">
      <alignment horizontal="right" vertical="center"/>
    </xf>
    <xf numFmtId="201" fontId="12" fillId="0" borderId="0" xfId="0" applyNumberFormat="1" applyFont="1" applyFill="1" applyBorder="1"/>
    <xf numFmtId="0" fontId="14" fillId="0" borderId="6" xfId="0" applyFont="1" applyFill="1" applyBorder="1" applyAlignment="1">
      <alignment vertical="center" wrapText="1"/>
    </xf>
    <xf numFmtId="0" fontId="14" fillId="0" borderId="6" xfId="0" applyFont="1" applyFill="1" applyBorder="1"/>
    <xf numFmtId="0" fontId="12" fillId="0" borderId="6" xfId="0" applyFont="1" applyFill="1" applyBorder="1" applyAlignment="1">
      <alignment horizontal="right"/>
    </xf>
    <xf numFmtId="0" fontId="14" fillId="0" borderId="6" xfId="0" applyFont="1" applyFill="1" applyBorder="1" applyAlignment="1">
      <alignment vertical="center"/>
    </xf>
    <xf numFmtId="202" fontId="12" fillId="0" borderId="6" xfId="0" applyNumberFormat="1" applyFont="1" applyFill="1" applyBorder="1" applyAlignment="1">
      <alignment horizontal="center" vertical="center"/>
    </xf>
    <xf numFmtId="0" fontId="12" fillId="0" borderId="6" xfId="0" applyFont="1" applyFill="1" applyBorder="1" applyAlignment="1">
      <alignment horizontal="center" vertical="center" wrapText="1"/>
    </xf>
    <xf numFmtId="0" fontId="14" fillId="0" borderId="6" xfId="0" applyFont="1" applyFill="1" applyBorder="1" applyAlignment="1">
      <alignment horizontal="center"/>
    </xf>
    <xf numFmtId="0" fontId="12" fillId="0" borderId="6" xfId="0" applyFont="1" applyFill="1" applyBorder="1" applyAlignment="1">
      <alignment horizontal="left" vertical="center" wrapText="1" indent="1"/>
    </xf>
    <xf numFmtId="0" fontId="12" fillId="0" borderId="6" xfId="0" applyFont="1" applyFill="1" applyBorder="1" applyAlignment="1">
      <alignment horizontal="left" vertical="center" indent="1" shrinkToFit="1"/>
    </xf>
    <xf numFmtId="0" fontId="14" fillId="0" borderId="6" xfId="0" applyFont="1" applyFill="1" applyBorder="1" applyAlignment="1">
      <alignment horizontal="center" vertical="center" wrapText="1"/>
    </xf>
    <xf numFmtId="202" fontId="14" fillId="0" borderId="6" xfId="0" applyNumberFormat="1" applyFont="1" applyFill="1" applyBorder="1" applyAlignment="1">
      <alignment horizontal="center" vertical="center" wrapText="1"/>
    </xf>
    <xf numFmtId="201" fontId="12" fillId="0" borderId="6" xfId="0" applyNumberFormat="1" applyFont="1" applyFill="1" applyBorder="1" applyAlignment="1">
      <alignment vertical="center"/>
    </xf>
    <xf numFmtId="201" fontId="17" fillId="0" borderId="6" xfId="0" applyNumberFormat="1" applyFont="1" applyFill="1" applyBorder="1" applyAlignment="1">
      <alignment horizontal="center" vertical="center"/>
    </xf>
    <xf numFmtId="0" fontId="16" fillId="0" borderId="0" xfId="0" applyFont="1" applyFill="1" applyBorder="1" applyAlignment="1">
      <alignment horizontal="center" vertical="center"/>
    </xf>
    <xf numFmtId="198" fontId="16" fillId="0" borderId="0" xfId="0" applyNumberFormat="1" applyFont="1" applyFill="1" applyBorder="1" applyAlignment="1">
      <alignment horizontal="center" vertical="center" wrapText="1"/>
    </xf>
    <xf numFmtId="201" fontId="17" fillId="0" borderId="0" xfId="0" applyNumberFormat="1" applyFont="1" applyFill="1" applyBorder="1" applyAlignment="1">
      <alignment horizontal="right" vertical="center"/>
    </xf>
    <xf numFmtId="201" fontId="16" fillId="0" borderId="0" xfId="0" applyNumberFormat="1" applyFont="1" applyFill="1" applyBorder="1" applyAlignment="1">
      <alignment horizontal="right" vertical="center"/>
    </xf>
    <xf numFmtId="201" fontId="14" fillId="0" borderId="0" xfId="0" applyNumberFormat="1" applyFont="1" applyFill="1" applyBorder="1" applyAlignment="1">
      <alignment horizontal="right" vertical="center"/>
    </xf>
    <xf numFmtId="201" fontId="12" fillId="0" borderId="0" xfId="0" applyNumberFormat="1" applyFont="1" applyFill="1" applyBorder="1" applyAlignment="1">
      <alignment vertical="center"/>
    </xf>
    <xf numFmtId="201" fontId="12" fillId="0" borderId="0" xfId="0" applyNumberFormat="1" applyFont="1" applyFill="1" applyBorder="1" applyAlignment="1"/>
    <xf numFmtId="0" fontId="9" fillId="0" borderId="6" xfId="0" applyFont="1" applyFill="1" applyBorder="1" applyAlignment="1">
      <alignment horizontal="left" vertical="center" indent="2"/>
    </xf>
    <xf numFmtId="198" fontId="18" fillId="0" borderId="6" xfId="0" applyNumberFormat="1" applyFont="1" applyFill="1" applyBorder="1" applyAlignment="1" applyProtection="1">
      <alignment horizontal="right" vertical="center" wrapText="1"/>
      <protection locked="0"/>
    </xf>
    <xf numFmtId="0" fontId="9" fillId="0" borderId="6" xfId="0" applyFont="1" applyFill="1" applyBorder="1" applyAlignment="1">
      <alignment horizontal="center" vertical="center" wrapText="1"/>
    </xf>
    <xf numFmtId="0" fontId="9" fillId="0" borderId="6" xfId="0" applyFont="1" applyFill="1" applyBorder="1" applyAlignment="1">
      <alignment horizontal="left" vertical="center" wrapText="1"/>
    </xf>
    <xf numFmtId="199" fontId="9" fillId="0" borderId="6" xfId="0" applyNumberFormat="1" applyFont="1" applyFill="1" applyBorder="1" applyAlignment="1">
      <alignment horizontal="right" vertical="center"/>
    </xf>
    <xf numFmtId="198" fontId="9" fillId="0" borderId="6" xfId="0" applyNumberFormat="1" applyFont="1" applyFill="1" applyBorder="1" applyAlignment="1">
      <alignment horizontal="right" vertical="center"/>
    </xf>
    <xf numFmtId="0" fontId="9" fillId="0" borderId="0" xfId="0" applyFont="1" applyFill="1" applyAlignment="1">
      <alignment vertical="center"/>
    </xf>
    <xf numFmtId="0" fontId="9" fillId="0" borderId="0" xfId="0" applyNumberFormat="1" applyFont="1" applyFill="1" applyAlignment="1">
      <alignment horizontal="center" vertical="center" wrapText="1"/>
    </xf>
    <xf numFmtId="199" fontId="9" fillId="0" borderId="0" xfId="0" applyNumberFormat="1" applyFont="1" applyFill="1" applyAlignment="1">
      <alignment horizontal="right" vertical="center"/>
    </xf>
    <xf numFmtId="198" fontId="9" fillId="0" borderId="0" xfId="0" applyNumberFormat="1" applyFont="1" applyFill="1" applyAlignment="1">
      <alignment horizontal="right" vertical="center"/>
    </xf>
    <xf numFmtId="196" fontId="9" fillId="0" borderId="0" xfId="0" applyNumberFormat="1" applyFont="1" applyFill="1" applyAlignment="1">
      <alignment horizontal="right" vertical="center"/>
    </xf>
    <xf numFmtId="0" fontId="9" fillId="0" borderId="6" xfId="0" applyFont="1" applyFill="1" applyBorder="1" applyAlignment="1">
      <alignment horizontal="center" vertical="center"/>
    </xf>
    <xf numFmtId="0" fontId="9" fillId="0" borderId="6" xfId="0" applyNumberFormat="1" applyFont="1" applyFill="1" applyBorder="1" applyAlignment="1">
      <alignment horizontal="center" vertical="center" wrapText="1"/>
    </xf>
    <xf numFmtId="199" fontId="9" fillId="0" borderId="6" xfId="0" applyNumberFormat="1" applyFont="1" applyFill="1" applyBorder="1" applyAlignment="1">
      <alignment horizontal="center" vertical="center"/>
    </xf>
    <xf numFmtId="198" fontId="9" fillId="0" borderId="6" xfId="0" applyNumberFormat="1" applyFont="1" applyFill="1" applyBorder="1" applyAlignment="1">
      <alignment horizontal="center" vertical="center"/>
    </xf>
    <xf numFmtId="198" fontId="9" fillId="0" borderId="6" xfId="0" applyNumberFormat="1" applyFont="1" applyFill="1" applyBorder="1" applyAlignment="1">
      <alignment horizontal="center" vertical="center" wrapText="1"/>
    </xf>
    <xf numFmtId="0" fontId="12" fillId="0" borderId="6" xfId="0" applyNumberFormat="1" applyFont="1" applyFill="1" applyBorder="1" applyAlignment="1" applyProtection="1">
      <alignment horizontal="center" vertical="center" wrapText="1"/>
    </xf>
    <xf numFmtId="0" fontId="9" fillId="0" borderId="6" xfId="0" applyFont="1" applyFill="1" applyBorder="1" applyAlignment="1">
      <alignment horizontal="left" vertical="center"/>
    </xf>
    <xf numFmtId="199" fontId="18" fillId="0" borderId="6" xfId="0" applyNumberFormat="1" applyFont="1" applyFill="1" applyBorder="1" applyAlignment="1">
      <alignment horizontal="right" vertical="center"/>
    </xf>
    <xf numFmtId="198" fontId="10" fillId="0" borderId="6" xfId="0" applyNumberFormat="1" applyFont="1" applyFill="1" applyBorder="1" applyAlignment="1" applyProtection="1">
      <alignment horizontal="right" vertical="center"/>
    </xf>
    <xf numFmtId="196" fontId="9" fillId="0" borderId="6" xfId="643" applyNumberFormat="1" applyFont="1" applyFill="1" applyBorder="1" applyAlignment="1">
      <alignment horizontal="right" vertical="center" wrapText="1"/>
    </xf>
    <xf numFmtId="0" fontId="9" fillId="0" borderId="6" xfId="0" applyFont="1" applyFill="1" applyBorder="1" applyAlignment="1">
      <alignment vertical="center" wrapText="1"/>
    </xf>
    <xf numFmtId="0" fontId="9" fillId="0" borderId="6" xfId="0" applyNumberFormat="1" applyFont="1" applyFill="1" applyBorder="1" applyAlignment="1">
      <alignment horizontal="left" vertical="center" wrapText="1"/>
    </xf>
    <xf numFmtId="196" fontId="9" fillId="0" borderId="6" xfId="0" applyNumberFormat="1" applyFont="1" applyFill="1" applyBorder="1" applyAlignment="1">
      <alignment horizontal="right" vertical="center"/>
    </xf>
    <xf numFmtId="0" fontId="9" fillId="0" borderId="6" xfId="641" applyFont="1" applyFill="1" applyBorder="1" applyAlignment="1">
      <alignment horizontal="center" vertical="center" wrapText="1"/>
    </xf>
    <xf numFmtId="0" fontId="9" fillId="0" borderId="6" xfId="653" applyFont="1" applyFill="1" applyBorder="1" applyAlignment="1">
      <alignment horizontal="left" vertical="center" wrapText="1"/>
    </xf>
    <xf numFmtId="0" fontId="9" fillId="0" borderId="6" xfId="645" applyFont="1" applyFill="1" applyBorder="1" applyAlignment="1">
      <alignment horizontal="right" vertical="center" wrapText="1"/>
    </xf>
    <xf numFmtId="198" fontId="9" fillId="0" borderId="6" xfId="0" applyNumberFormat="1" applyFont="1" applyFill="1" applyBorder="1" applyAlignment="1">
      <alignment horizontal="right" vertical="center" wrapText="1"/>
    </xf>
    <xf numFmtId="199" fontId="9" fillId="0" borderId="0" xfId="0" applyNumberFormat="1" applyFont="1" applyFill="1" applyAlignment="1">
      <alignment vertical="center"/>
    </xf>
    <xf numFmtId="196" fontId="9" fillId="0" borderId="20" xfId="0" applyNumberFormat="1" applyFont="1" applyFill="1" applyBorder="1" applyAlignment="1">
      <alignment horizontal="right" vertical="center"/>
    </xf>
    <xf numFmtId="0" fontId="9" fillId="0" borderId="6" xfId="646" applyFont="1" applyFill="1" applyBorder="1" applyAlignment="1">
      <alignment horizontal="left" vertical="center" wrapText="1"/>
    </xf>
    <xf numFmtId="0" fontId="9" fillId="0" borderId="6" xfId="648" applyFont="1" applyFill="1" applyBorder="1" applyAlignment="1">
      <alignment horizontal="right" vertical="center" wrapText="1"/>
    </xf>
    <xf numFmtId="201" fontId="12" fillId="0" borderId="6" xfId="0" applyNumberFormat="1" applyFont="1" applyFill="1" applyBorder="1" applyAlignment="1">
      <alignment horizontal="left" vertical="center" wrapText="1" shrinkToFit="1"/>
    </xf>
    <xf numFmtId="196" fontId="9" fillId="0" borderId="6" xfId="0" applyNumberFormat="1" applyFont="1" applyFill="1" applyBorder="1" applyAlignment="1">
      <alignment horizontal="right" vertical="center" wrapText="1"/>
    </xf>
    <xf numFmtId="197" fontId="9" fillId="0" borderId="6" xfId="0" applyNumberFormat="1" applyFont="1" applyFill="1" applyBorder="1" applyAlignment="1">
      <alignment horizontal="right" vertical="center"/>
    </xf>
    <xf numFmtId="198" fontId="9" fillId="0" borderId="0" xfId="0" applyNumberFormat="1" applyFont="1" applyFill="1" applyBorder="1" applyAlignment="1">
      <alignment horizontal="center" vertical="center"/>
    </xf>
    <xf numFmtId="198" fontId="9" fillId="0" borderId="0" xfId="0" applyNumberFormat="1" applyFont="1" applyFill="1" applyAlignment="1">
      <alignment vertical="center"/>
    </xf>
    <xf numFmtId="0" fontId="12" fillId="0" borderId="6" xfId="0" applyFont="1" applyFill="1" applyBorder="1" applyAlignment="1">
      <alignment horizontal="left" vertical="center" wrapText="1"/>
    </xf>
    <xf numFmtId="0" fontId="10" fillId="0" borderId="6" xfId="0" applyFont="1" applyFill="1" applyBorder="1" applyAlignment="1">
      <alignment horizontal="right" vertical="center" wrapText="1"/>
    </xf>
    <xf numFmtId="200" fontId="18" fillId="0" borderId="6" xfId="0" applyNumberFormat="1" applyFont="1" applyFill="1" applyBorder="1" applyAlignment="1">
      <alignment horizontal="right" vertical="center" wrapText="1"/>
    </xf>
    <xf numFmtId="198" fontId="18" fillId="0" borderId="6" xfId="0" applyNumberFormat="1" applyFont="1" applyFill="1" applyBorder="1" applyAlignment="1">
      <alignment horizontal="right" vertical="center" wrapText="1"/>
    </xf>
    <xf numFmtId="0" fontId="9" fillId="0" borderId="20" xfId="0" applyFont="1" applyFill="1" applyBorder="1" applyAlignment="1">
      <alignment vertical="center" wrapText="1"/>
    </xf>
    <xf numFmtId="0" fontId="18" fillId="0" borderId="6" xfId="309" applyFont="1" applyFill="1" applyBorder="1" applyAlignment="1">
      <alignment horizontal="left" vertical="center" wrapText="1"/>
    </xf>
    <xf numFmtId="203" fontId="9" fillId="0" borderId="6" xfId="0" applyNumberFormat="1" applyFont="1" applyFill="1" applyBorder="1" applyAlignment="1">
      <alignment horizontal="left" vertical="center" wrapText="1"/>
    </xf>
    <xf numFmtId="0" fontId="9" fillId="0" borderId="6" xfId="660" applyFont="1" applyFill="1" applyBorder="1" applyAlignment="1">
      <alignment horizontal="right" vertical="center" wrapText="1"/>
    </xf>
    <xf numFmtId="0" fontId="9" fillId="0" borderId="6" xfId="661" applyFont="1" applyFill="1" applyBorder="1" applyAlignment="1">
      <alignment horizontal="left" vertical="center" wrapText="1"/>
    </xf>
    <xf numFmtId="203" fontId="9" fillId="0" borderId="6" xfId="0" applyNumberFormat="1" applyFont="1" applyFill="1" applyBorder="1" applyAlignment="1">
      <alignment horizontal="center" vertical="center" wrapText="1"/>
    </xf>
    <xf numFmtId="0" fontId="9" fillId="0" borderId="15" xfId="0" applyFont="1" applyFill="1" applyBorder="1" applyAlignment="1">
      <alignment horizontal="left" vertical="center" wrapText="1"/>
    </xf>
    <xf numFmtId="0" fontId="9" fillId="0" borderId="15" xfId="0" applyFont="1" applyFill="1" applyBorder="1" applyAlignment="1">
      <alignment horizontal="left" vertical="center"/>
    </xf>
    <xf numFmtId="0" fontId="12" fillId="0" borderId="15" xfId="0" applyFont="1" applyFill="1" applyBorder="1" applyAlignment="1">
      <alignment horizontal="left" vertical="center" wrapText="1"/>
    </xf>
    <xf numFmtId="0" fontId="9" fillId="0" borderId="15" xfId="0" applyNumberFormat="1" applyFont="1" applyFill="1" applyBorder="1" applyAlignment="1">
      <alignment horizontal="left" vertical="center" wrapText="1"/>
    </xf>
    <xf numFmtId="4" fontId="9" fillId="0" borderId="0" xfId="0" applyNumberFormat="1" applyFont="1" applyFill="1" applyAlignment="1">
      <alignment vertical="center"/>
    </xf>
    <xf numFmtId="0" fontId="9" fillId="0" borderId="20" xfId="0" applyFont="1" applyFill="1" applyBorder="1" applyAlignment="1">
      <alignment horizontal="left" vertical="center" wrapText="1"/>
    </xf>
    <xf numFmtId="0" fontId="9" fillId="0" borderId="20" xfId="0" applyFont="1" applyFill="1" applyBorder="1" applyAlignment="1">
      <alignment vertical="center"/>
    </xf>
    <xf numFmtId="198" fontId="12" fillId="0" borderId="6" xfId="0" applyNumberFormat="1" applyFont="1" applyFill="1" applyBorder="1" applyAlignment="1">
      <alignment horizontal="left" vertical="center" wrapText="1" shrinkToFit="1"/>
    </xf>
    <xf numFmtId="200" fontId="13" fillId="0" borderId="6" xfId="0" applyNumberFormat="1" applyFont="1" applyFill="1" applyBorder="1" applyAlignment="1">
      <alignment horizontal="right" vertical="center"/>
    </xf>
    <xf numFmtId="198" fontId="13" fillId="0" borderId="6" xfId="0" applyNumberFormat="1" applyFont="1" applyFill="1" applyBorder="1" applyAlignment="1">
      <alignment horizontal="right" vertical="center"/>
    </xf>
    <xf numFmtId="0" fontId="9" fillId="0" borderId="0" xfId="0" applyFont="1" applyFill="1" applyAlignment="1">
      <alignment horizontal="left" vertical="center" wrapText="1"/>
    </xf>
    <xf numFmtId="0" fontId="11" fillId="0" borderId="6" xfId="0" applyFont="1" applyFill="1" applyBorder="1" applyAlignment="1">
      <alignment horizontal="center" vertical="center"/>
    </xf>
    <xf numFmtId="0" fontId="11" fillId="0" borderId="6" xfId="0" applyFont="1" applyFill="1" applyBorder="1" applyAlignment="1">
      <alignment horizontal="left" vertical="center" wrapText="1"/>
    </xf>
    <xf numFmtId="199" fontId="11" fillId="0" borderId="6" xfId="0" applyNumberFormat="1" applyFont="1" applyFill="1" applyBorder="1" applyAlignment="1">
      <alignment horizontal="right" vertical="center"/>
    </xf>
    <xf numFmtId="198" fontId="11" fillId="0" borderId="6" xfId="0" applyNumberFormat="1" applyFont="1" applyFill="1" applyBorder="1" applyAlignment="1">
      <alignment horizontal="right" vertical="center"/>
    </xf>
    <xf numFmtId="198" fontId="11" fillId="0" borderId="6" xfId="0" applyNumberFormat="1" applyFont="1" applyFill="1" applyBorder="1" applyAlignment="1">
      <alignment horizontal="right" vertical="center" wrapText="1"/>
    </xf>
    <xf numFmtId="0" fontId="11" fillId="0" borderId="6" xfId="0" applyFont="1" applyFill="1" applyBorder="1" applyAlignment="1">
      <alignment vertical="center" wrapText="1"/>
    </xf>
    <xf numFmtId="0" fontId="11" fillId="0" borderId="6" xfId="0" applyNumberFormat="1" applyFont="1" applyFill="1" applyBorder="1" applyAlignment="1">
      <alignment horizontal="center" vertical="center" wrapText="1"/>
    </xf>
    <xf numFmtId="0" fontId="11" fillId="0" borderId="6" xfId="0" applyFont="1" applyFill="1" applyBorder="1" applyAlignment="1">
      <alignment horizontal="left" vertical="center"/>
    </xf>
    <xf numFmtId="0" fontId="0" fillId="0" borderId="0" xfId="0" applyFont="1" applyFill="1" applyAlignment="1">
      <alignment vertical="center"/>
    </xf>
    <xf numFmtId="0" fontId="11" fillId="0" borderId="6" xfId="0" applyFont="1" applyFill="1" applyBorder="1" applyAlignment="1">
      <alignment horizontal="center" vertical="center" wrapText="1"/>
    </xf>
    <xf numFmtId="0" fontId="0" fillId="0" borderId="6" xfId="0" applyNumberFormat="1" applyFont="1" applyFill="1" applyBorder="1" applyAlignment="1">
      <alignment horizontal="center" vertical="center" wrapText="1"/>
    </xf>
    <xf numFmtId="199" fontId="0" fillId="0" borderId="6" xfId="0" applyNumberFormat="1" applyFont="1" applyFill="1" applyBorder="1" applyAlignment="1">
      <alignment horizontal="right" vertical="center"/>
    </xf>
    <xf numFmtId="198" fontId="0" fillId="0" borderId="6" xfId="0" applyNumberFormat="1" applyFont="1" applyFill="1" applyBorder="1" applyAlignment="1">
      <alignment horizontal="right" vertical="center"/>
    </xf>
    <xf numFmtId="0" fontId="72" fillId="0" borderId="0" xfId="0" applyFont="1" applyFill="1" applyAlignment="1">
      <alignment vertical="center"/>
    </xf>
    <xf numFmtId="0" fontId="9" fillId="0" borderId="0" xfId="0" applyFont="1" applyFill="1" applyAlignment="1">
      <alignment horizontal="center" vertical="center"/>
    </xf>
    <xf numFmtId="0" fontId="72" fillId="0" borderId="0" xfId="0" applyFont="1" applyFill="1" applyAlignment="1">
      <alignment horizontal="center" vertical="center"/>
    </xf>
    <xf numFmtId="0" fontId="72" fillId="0" borderId="0" xfId="0" applyFont="1" applyFill="1" applyAlignment="1">
      <alignment horizontal="left" vertical="center" wrapText="1"/>
    </xf>
    <xf numFmtId="199" fontId="72" fillId="0" borderId="0" xfId="0" applyNumberFormat="1" applyFont="1" applyFill="1" applyAlignment="1">
      <alignment horizontal="right" vertical="center"/>
    </xf>
    <xf numFmtId="200" fontId="72" fillId="0" borderId="0" xfId="0" applyNumberFormat="1" applyFont="1" applyFill="1" applyAlignment="1">
      <alignment horizontal="right" vertical="center"/>
    </xf>
    <xf numFmtId="196" fontId="72" fillId="0" borderId="0" xfId="0" applyNumberFormat="1" applyFont="1" applyFill="1" applyAlignment="1">
      <alignment horizontal="right" vertical="center"/>
    </xf>
    <xf numFmtId="0" fontId="72" fillId="0" borderId="6" xfId="0" applyFont="1" applyFill="1" applyBorder="1" applyAlignment="1">
      <alignment horizontal="center" vertical="center"/>
    </xf>
    <xf numFmtId="0" fontId="72" fillId="0" borderId="6" xfId="0" applyFont="1" applyFill="1" applyBorder="1" applyAlignment="1">
      <alignment horizontal="center" vertical="center" wrapText="1"/>
    </xf>
    <xf numFmtId="200" fontId="72" fillId="0" borderId="6" xfId="0" applyNumberFormat="1" applyFont="1" applyFill="1" applyBorder="1" applyAlignment="1">
      <alignment horizontal="center" vertical="center"/>
    </xf>
    <xf numFmtId="0" fontId="11" fillId="0" borderId="6" xfId="641" applyFont="1" applyFill="1" applyBorder="1" applyAlignment="1">
      <alignment horizontal="left" vertical="center" wrapText="1"/>
    </xf>
    <xf numFmtId="0" fontId="11" fillId="0" borderId="6" xfId="645" applyFont="1" applyFill="1" applyBorder="1" applyAlignment="1">
      <alignment horizontal="right" vertical="center" wrapText="1"/>
    </xf>
    <xf numFmtId="197" fontId="11" fillId="0" borderId="6" xfId="0" applyNumberFormat="1" applyFont="1" applyFill="1" applyBorder="1" applyAlignment="1">
      <alignment horizontal="right" vertical="center"/>
    </xf>
    <xf numFmtId="196" fontId="11" fillId="0" borderId="6" xfId="0" applyNumberFormat="1" applyFont="1" applyFill="1" applyBorder="1" applyAlignment="1">
      <alignment horizontal="right" vertical="center"/>
    </xf>
    <xf numFmtId="0" fontId="8" fillId="0" borderId="6" xfId="0" applyFont="1" applyFill="1" applyBorder="1" applyAlignment="1">
      <alignment horizontal="left" vertical="center" wrapText="1"/>
    </xf>
    <xf numFmtId="0" fontId="8" fillId="0" borderId="6" xfId="0" applyFont="1" applyFill="1" applyBorder="1" applyAlignment="1">
      <alignment horizontal="right" vertical="center"/>
    </xf>
    <xf numFmtId="0" fontId="11" fillId="0" borderId="6" xfId="0" applyNumberFormat="1" applyFont="1" applyFill="1" applyBorder="1" applyAlignment="1">
      <alignment horizontal="left" vertical="center" wrapText="1"/>
    </xf>
    <xf numFmtId="0" fontId="0" fillId="0" borderId="6" xfId="0" applyFont="1" applyFill="1" applyBorder="1" applyAlignment="1">
      <alignment horizontal="left" vertical="center" wrapText="1"/>
    </xf>
    <xf numFmtId="196" fontId="0" fillId="0" borderId="6" xfId="0" applyNumberFormat="1" applyFont="1" applyFill="1" applyBorder="1" applyAlignment="1">
      <alignment horizontal="right" vertical="center"/>
    </xf>
    <xf numFmtId="197" fontId="0" fillId="0" borderId="6" xfId="0" applyNumberFormat="1" applyFont="1" applyFill="1" applyBorder="1" applyAlignment="1">
      <alignment horizontal="right" vertical="center"/>
    </xf>
    <xf numFmtId="0" fontId="0" fillId="0" borderId="6" xfId="0" applyFont="1" applyFill="1" applyBorder="1" applyAlignment="1">
      <alignment vertical="center" wrapText="1"/>
    </xf>
    <xf numFmtId="0" fontId="0" fillId="0" borderId="6" xfId="0" applyNumberFormat="1" applyFont="1" applyFill="1" applyBorder="1" applyAlignment="1">
      <alignment horizontal="left" vertical="center" wrapText="1"/>
    </xf>
    <xf numFmtId="0" fontId="0" fillId="0" borderId="0" xfId="0" applyFont="1" applyFill="1"/>
    <xf numFmtId="0" fontId="72" fillId="0" borderId="6" xfId="0" applyNumberFormat="1" applyFont="1" applyFill="1" applyBorder="1" applyAlignment="1">
      <alignment horizontal="center" vertical="center" wrapText="1"/>
    </xf>
    <xf numFmtId="0" fontId="72" fillId="0" borderId="6" xfId="0" applyFont="1" applyFill="1" applyBorder="1" applyAlignment="1">
      <alignment horizontal="left" vertical="center" wrapText="1"/>
    </xf>
    <xf numFmtId="199" fontId="72" fillId="0" borderId="6" xfId="0" applyNumberFormat="1" applyFont="1" applyFill="1" applyBorder="1" applyAlignment="1">
      <alignment horizontal="right" vertical="center"/>
    </xf>
    <xf numFmtId="198" fontId="72" fillId="0" borderId="6" xfId="0" applyNumberFormat="1" applyFont="1" applyFill="1" applyBorder="1" applyAlignment="1">
      <alignment horizontal="right" vertical="center"/>
    </xf>
    <xf numFmtId="198" fontId="72" fillId="0" borderId="6" xfId="0" applyNumberFormat="1" applyFont="1" applyFill="1" applyBorder="1" applyAlignment="1">
      <alignment horizontal="right" vertical="center" wrapText="1"/>
    </xf>
    <xf numFmtId="0" fontId="72" fillId="0" borderId="6" xfId="0" applyFont="1" applyFill="1" applyBorder="1" applyAlignment="1">
      <alignment vertical="center" wrapText="1"/>
    </xf>
    <xf numFmtId="0" fontId="0" fillId="0" borderId="6" xfId="0" applyFont="1" applyFill="1" applyBorder="1" applyAlignment="1">
      <alignment horizontal="center" vertical="center"/>
    </xf>
    <xf numFmtId="0" fontId="9" fillId="0" borderId="6" xfId="0" applyNumberFormat="1" applyFont="1" applyFill="1" applyBorder="1" applyAlignment="1">
      <alignment horizontal="center" vertical="center"/>
    </xf>
    <xf numFmtId="0" fontId="0" fillId="0" borderId="6" xfId="0" applyNumberFormat="1" applyFont="1" applyFill="1" applyBorder="1" applyAlignment="1">
      <alignment horizontal="center" vertical="center"/>
    </xf>
    <xf numFmtId="0" fontId="0" fillId="0" borderId="6" xfId="0" applyFont="1" applyFill="1" applyBorder="1" applyAlignment="1">
      <alignment horizontal="left" vertical="center"/>
    </xf>
    <xf numFmtId="199" fontId="13" fillId="0" borderId="6" xfId="0" applyNumberFormat="1" applyFont="1" applyFill="1" applyBorder="1" applyAlignment="1">
      <alignment horizontal="right" vertical="center"/>
    </xf>
    <xf numFmtId="198" fontId="0" fillId="0" borderId="6" xfId="0" applyNumberFormat="1" applyFont="1" applyFill="1" applyBorder="1" applyAlignment="1">
      <alignment horizontal="right" vertical="center" wrapText="1"/>
    </xf>
    <xf numFmtId="0" fontId="0" fillId="0" borderId="6" xfId="0" applyFont="1" applyFill="1" applyBorder="1" applyAlignment="1">
      <alignment vertical="center"/>
    </xf>
    <xf numFmtId="199" fontId="74" fillId="0" borderId="0" xfId="0" applyNumberFormat="1" applyFont="1" applyFill="1" applyBorder="1" applyAlignment="1">
      <alignment horizontal="right" vertical="center"/>
    </xf>
    <xf numFmtId="0" fontId="72" fillId="0" borderId="0" xfId="0" applyFont="1" applyFill="1" applyAlignment="1">
      <alignment horizontal="right" vertical="center"/>
    </xf>
    <xf numFmtId="0" fontId="19" fillId="0" borderId="0" xfId="0" applyFont="1" applyFill="1" applyBorder="1" applyAlignment="1">
      <alignment horizontal="center" vertical="center"/>
    </xf>
    <xf numFmtId="0" fontId="16" fillId="0" borderId="6" xfId="0" applyFont="1" applyFill="1" applyBorder="1" applyAlignment="1">
      <alignment horizontal="center" vertical="center"/>
    </xf>
    <xf numFmtId="0" fontId="12" fillId="0" borderId="22" xfId="0" applyFont="1" applyFill="1" applyBorder="1" applyAlignment="1">
      <alignment horizontal="center"/>
    </xf>
    <xf numFmtId="0" fontId="12" fillId="0" borderId="0" xfId="0" applyFont="1" applyFill="1" applyBorder="1" applyAlignment="1">
      <alignment horizontal="center"/>
    </xf>
    <xf numFmtId="198" fontId="16" fillId="0" borderId="6" xfId="0" applyNumberFormat="1" applyFont="1" applyFill="1" applyBorder="1" applyAlignment="1">
      <alignment horizontal="center" vertical="center" wrapText="1"/>
    </xf>
    <xf numFmtId="201" fontId="12" fillId="0" borderId="0" xfId="0" applyNumberFormat="1" applyFont="1" applyFill="1" applyBorder="1" applyAlignment="1">
      <alignment horizontal="center"/>
    </xf>
    <xf numFmtId="0" fontId="12" fillId="0" borderId="0" xfId="0" applyFont="1" applyFill="1" applyBorder="1" applyAlignment="1">
      <alignment horizontal="center"/>
    </xf>
    <xf numFmtId="198" fontId="16" fillId="0" borderId="15" xfId="0" applyNumberFormat="1" applyFont="1" applyFill="1" applyBorder="1" applyAlignment="1">
      <alignment horizontal="center" vertical="center" wrapText="1"/>
    </xf>
    <xf numFmtId="198" fontId="16" fillId="0" borderId="17" xfId="0" applyNumberFormat="1" applyFont="1" applyFill="1" applyBorder="1" applyAlignment="1">
      <alignment horizontal="center" vertical="center" wrapText="1"/>
    </xf>
    <xf numFmtId="198" fontId="16" fillId="0" borderId="21" xfId="0" applyNumberFormat="1" applyFont="1" applyFill="1" applyBorder="1" applyAlignment="1">
      <alignment horizontal="center" vertical="center" wrapText="1"/>
    </xf>
    <xf numFmtId="0" fontId="16" fillId="0" borderId="6" xfId="0" applyFont="1" applyFill="1" applyBorder="1" applyAlignment="1">
      <alignment horizontal="center" vertical="center"/>
    </xf>
    <xf numFmtId="198" fontId="16" fillId="0" borderId="6" xfId="0" applyNumberFormat="1" applyFont="1" applyFill="1" applyBorder="1" applyAlignment="1">
      <alignment horizontal="center" vertical="center" wrapText="1"/>
    </xf>
    <xf numFmtId="198" fontId="16" fillId="0" borderId="20" xfId="0" applyNumberFormat="1" applyFont="1" applyFill="1" applyBorder="1" applyAlignment="1">
      <alignment horizontal="center" vertical="center" wrapText="1"/>
    </xf>
    <xf numFmtId="198" fontId="16" fillId="0" borderId="4" xfId="0" applyNumberFormat="1" applyFont="1" applyFill="1" applyBorder="1" applyAlignment="1">
      <alignment horizontal="center" vertical="center" wrapText="1"/>
    </xf>
    <xf numFmtId="0" fontId="19" fillId="0" borderId="0" xfId="0" applyFont="1" applyFill="1" applyBorder="1" applyAlignment="1">
      <alignment horizontal="center" vertical="center"/>
    </xf>
    <xf numFmtId="0" fontId="16" fillId="0" borderId="15" xfId="0" applyFont="1" applyFill="1" applyBorder="1" applyAlignment="1">
      <alignment horizontal="center" vertical="center"/>
    </xf>
    <xf numFmtId="0" fontId="16" fillId="0" borderId="17" xfId="0" applyFont="1" applyFill="1" applyBorder="1" applyAlignment="1">
      <alignment horizontal="center" vertical="center"/>
    </xf>
    <xf numFmtId="0" fontId="12" fillId="0" borderId="22" xfId="0" applyFont="1" applyFill="1" applyBorder="1" applyAlignment="1">
      <alignment horizontal="center"/>
    </xf>
    <xf numFmtId="0" fontId="75" fillId="0" borderId="0" xfId="0" applyFont="1" applyFill="1" applyAlignment="1">
      <alignment horizontal="center" vertical="center"/>
    </xf>
    <xf numFmtId="0" fontId="9" fillId="0" borderId="0" xfId="0" applyFont="1" applyFill="1" applyBorder="1" applyAlignment="1">
      <alignment horizontal="right" vertical="center"/>
    </xf>
    <xf numFmtId="0" fontId="13" fillId="0" borderId="6" xfId="0" applyFont="1" applyFill="1" applyBorder="1" applyAlignment="1">
      <alignment horizontal="center" vertical="center"/>
    </xf>
    <xf numFmtId="0" fontId="9" fillId="0" borderId="0" xfId="0" applyFont="1" applyFill="1" applyAlignment="1">
      <alignment horizontal="left" vertical="center" wrapText="1"/>
    </xf>
    <xf numFmtId="0" fontId="15" fillId="0" borderId="0" xfId="0" applyFont="1" applyFill="1" applyBorder="1" applyAlignment="1">
      <alignment horizontal="center" vertical="center"/>
    </xf>
    <xf numFmtId="198" fontId="16" fillId="0" borderId="18" xfId="0" applyNumberFormat="1" applyFont="1" applyFill="1" applyBorder="1" applyAlignment="1">
      <alignment horizontal="center" vertical="center" wrapText="1"/>
    </xf>
    <xf numFmtId="198" fontId="16" fillId="0" borderId="19" xfId="0" applyNumberFormat="1" applyFont="1" applyFill="1" applyBorder="1" applyAlignment="1">
      <alignment horizontal="center" vertical="center" wrapText="1"/>
    </xf>
    <xf numFmtId="0" fontId="73" fillId="0" borderId="0" xfId="0" applyFont="1" applyFill="1" applyAlignment="1">
      <alignment horizontal="center" vertical="center"/>
    </xf>
    <xf numFmtId="0" fontId="72" fillId="0" borderId="0" xfId="0" applyFont="1" applyFill="1" applyBorder="1" applyAlignment="1">
      <alignment horizontal="right" vertical="center"/>
    </xf>
    <xf numFmtId="0" fontId="72" fillId="0" borderId="0" xfId="0" applyFont="1" applyFill="1" applyAlignment="1">
      <alignment horizontal="left" vertical="center" wrapText="1"/>
    </xf>
    <xf numFmtId="195" fontId="4" fillId="0" borderId="11" xfId="0" applyNumberFormat="1" applyFont="1" applyBorder="1" applyAlignment="1">
      <alignment horizontal="center" vertical="center"/>
    </xf>
    <xf numFmtId="195" fontId="4" fillId="0" borderId="4" xfId="0" applyNumberFormat="1" applyFont="1" applyBorder="1" applyAlignment="1">
      <alignment horizontal="center" vertical="center"/>
    </xf>
    <xf numFmtId="195" fontId="4" fillId="0" borderId="12" xfId="0" applyNumberFormat="1" applyFont="1" applyBorder="1" applyAlignment="1">
      <alignment horizontal="center" vertical="center"/>
    </xf>
    <xf numFmtId="195" fontId="4" fillId="0" borderId="13" xfId="0" applyNumberFormat="1" applyFont="1" applyBorder="1" applyAlignment="1">
      <alignment horizontal="center" vertical="center"/>
    </xf>
    <xf numFmtId="0" fontId="3" fillId="0" borderId="0"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195" fontId="4" fillId="0" borderId="4" xfId="0" applyNumberFormat="1" applyFont="1" applyBorder="1" applyAlignment="1">
      <alignment horizontal="center" vertical="center" wrapText="1"/>
    </xf>
    <xf numFmtId="195" fontId="4" fillId="0" borderId="6" xfId="0" applyNumberFormat="1" applyFont="1" applyBorder="1" applyAlignment="1">
      <alignment horizontal="center" vertical="center" wrapText="1"/>
    </xf>
    <xf numFmtId="195" fontId="4" fillId="0" borderId="5" xfId="0" applyNumberFormat="1" applyFont="1" applyFill="1" applyBorder="1" applyAlignment="1">
      <alignment horizontal="center" vertical="center" wrapText="1"/>
    </xf>
    <xf numFmtId="195" fontId="4" fillId="0" borderId="6" xfId="0" applyNumberFormat="1" applyFont="1" applyFill="1" applyBorder="1" applyAlignment="1">
      <alignment horizontal="center" vertical="center" wrapText="1"/>
    </xf>
    <xf numFmtId="195" fontId="4" fillId="0" borderId="7" xfId="0" applyNumberFormat="1" applyFont="1" applyBorder="1" applyAlignment="1">
      <alignment horizontal="center" vertical="center" wrapText="1"/>
    </xf>
    <xf numFmtId="195" fontId="4" fillId="0" borderId="8" xfId="0" applyNumberFormat="1" applyFont="1" applyBorder="1" applyAlignment="1">
      <alignment horizontal="center" vertical="center" wrapText="1"/>
    </xf>
    <xf numFmtId="195" fontId="4" fillId="0" borderId="7" xfId="0" applyNumberFormat="1" applyFont="1" applyFill="1" applyBorder="1" applyAlignment="1">
      <alignment horizontal="center" vertical="center" wrapText="1"/>
    </xf>
    <xf numFmtId="195" fontId="4" fillId="0" borderId="8" xfId="0" applyNumberFormat="1" applyFont="1" applyFill="1" applyBorder="1" applyAlignment="1">
      <alignment horizontal="center" vertical="center" wrapText="1"/>
    </xf>
    <xf numFmtId="195" fontId="4" fillId="0" borderId="3" xfId="0" applyNumberFormat="1" applyFont="1" applyBorder="1" applyAlignment="1">
      <alignment horizontal="center" vertical="center" wrapText="1"/>
    </xf>
    <xf numFmtId="195" fontId="4" fillId="0" borderId="5" xfId="0" applyNumberFormat="1" applyFont="1" applyBorder="1" applyAlignment="1">
      <alignment horizontal="center" vertical="center" wrapText="1"/>
    </xf>
    <xf numFmtId="195" fontId="4" fillId="0" borderId="6" xfId="0" applyNumberFormat="1" applyFont="1" applyBorder="1" applyAlignment="1">
      <alignment horizontal="center" vertical="center"/>
    </xf>
    <xf numFmtId="0" fontId="9" fillId="47" borderId="6" xfId="0" applyFont="1" applyFill="1" applyBorder="1" applyAlignment="1">
      <alignment horizontal="center" vertical="center" wrapText="1"/>
    </xf>
    <xf numFmtId="0" fontId="11" fillId="47" borderId="6" xfId="0" applyNumberFormat="1" applyFont="1" applyFill="1" applyBorder="1" applyAlignment="1">
      <alignment horizontal="center" vertical="center" wrapText="1"/>
    </xf>
    <xf numFmtId="0" fontId="11" fillId="47" borderId="6" xfId="0" applyFont="1" applyFill="1" applyBorder="1" applyAlignment="1">
      <alignment horizontal="left" vertical="center" wrapText="1"/>
    </xf>
    <xf numFmtId="199" fontId="11" fillId="47" borderId="6" xfId="0" applyNumberFormat="1" applyFont="1" applyFill="1" applyBorder="1" applyAlignment="1">
      <alignment horizontal="right" vertical="center"/>
    </xf>
    <xf numFmtId="198" fontId="11" fillId="47" borderId="6" xfId="0" applyNumberFormat="1" applyFont="1" applyFill="1" applyBorder="1" applyAlignment="1">
      <alignment horizontal="right" vertical="center"/>
    </xf>
    <xf numFmtId="198" fontId="11" fillId="47" borderId="6" xfId="0" applyNumberFormat="1" applyFont="1" applyFill="1" applyBorder="1" applyAlignment="1">
      <alignment horizontal="right" vertical="center" wrapText="1"/>
    </xf>
    <xf numFmtId="0" fontId="11" fillId="47" borderId="6" xfId="0" applyFont="1" applyFill="1" applyBorder="1" applyAlignment="1">
      <alignment vertical="center" wrapText="1"/>
    </xf>
    <xf numFmtId="0" fontId="9" fillId="47" borderId="6" xfId="0" applyFont="1" applyFill="1" applyBorder="1" applyAlignment="1">
      <alignment horizontal="center" vertical="center"/>
    </xf>
    <xf numFmtId="0" fontId="72" fillId="47" borderId="6" xfId="0" applyNumberFormat="1" applyFont="1" applyFill="1" applyBorder="1" applyAlignment="1">
      <alignment horizontal="center" vertical="center" wrapText="1"/>
    </xf>
    <xf numFmtId="0" fontId="72" fillId="47" borderId="6" xfId="0" applyFont="1" applyFill="1" applyBorder="1" applyAlignment="1">
      <alignment horizontal="left" vertical="center" wrapText="1"/>
    </xf>
    <xf numFmtId="199" fontId="72" fillId="47" borderId="6" xfId="0" applyNumberFormat="1" applyFont="1" applyFill="1" applyBorder="1" applyAlignment="1">
      <alignment horizontal="right" vertical="center"/>
    </xf>
    <xf numFmtId="198" fontId="72" fillId="47" borderId="6" xfId="0" applyNumberFormat="1" applyFont="1" applyFill="1" applyBorder="1" applyAlignment="1">
      <alignment horizontal="right" vertical="center"/>
    </xf>
    <xf numFmtId="198" fontId="72" fillId="47" borderId="6" xfId="0" applyNumberFormat="1" applyFont="1" applyFill="1" applyBorder="1" applyAlignment="1">
      <alignment horizontal="right" vertical="center" wrapText="1"/>
    </xf>
    <xf numFmtId="0" fontId="72" fillId="47" borderId="6" xfId="0" applyFont="1" applyFill="1" applyBorder="1" applyAlignment="1">
      <alignment vertical="center" wrapText="1"/>
    </xf>
    <xf numFmtId="0" fontId="11" fillId="47" borderId="6" xfId="0" applyFont="1" applyFill="1" applyBorder="1" applyAlignment="1">
      <alignment horizontal="center" vertical="center"/>
    </xf>
    <xf numFmtId="0" fontId="0" fillId="47" borderId="6" xfId="0" applyFont="1" applyFill="1" applyBorder="1" applyAlignment="1">
      <alignment horizontal="left" vertical="center" wrapText="1"/>
    </xf>
    <xf numFmtId="199" fontId="0" fillId="47" borderId="6" xfId="0" applyNumberFormat="1" applyFont="1" applyFill="1" applyBorder="1" applyAlignment="1">
      <alignment horizontal="right" vertical="center"/>
    </xf>
    <xf numFmtId="198" fontId="0" fillId="47" borderId="6" xfId="0" applyNumberFormat="1" applyFont="1" applyFill="1" applyBorder="1" applyAlignment="1">
      <alignment horizontal="right" vertical="center"/>
    </xf>
    <xf numFmtId="0" fontId="9" fillId="47" borderId="6" xfId="0" applyFont="1" applyFill="1" applyBorder="1" applyAlignment="1">
      <alignment horizontal="left" vertical="center" wrapText="1"/>
    </xf>
    <xf numFmtId="0" fontId="72" fillId="47" borderId="6" xfId="0" applyFont="1" applyFill="1" applyBorder="1" applyAlignment="1">
      <alignment horizontal="center" vertical="center"/>
    </xf>
  </cellXfs>
  <cellStyles count="929">
    <cellStyle name="_x000a_mouse.drv=lm" xfId="1"/>
    <cellStyle name="_x000a_mouse.drv=lm 2" xfId="2"/>
    <cellStyle name="_x000a_mouse.drv=lm_粤财预(2012)242号文附表" xfId="3"/>
    <cellStyle name="??" xfId="4"/>
    <cellStyle name="?鹎%U龡&amp;H齲_x0001_C铣_x0014__x0007__x0001__x0001_" xfId="5"/>
    <cellStyle name="_（定方案4）2008年省对县(市、区)化解债务激励性财力补助建议表（不含教育部门10000万元）" xfId="6"/>
    <cellStyle name="_《关于地方政府融资平台公司贷款自查整改情况的报告》5张附表" xfId="7"/>
    <cellStyle name="_《关于地方政府融资平台公司贷款自查整改情况的报告》6张附表" xfId="8"/>
    <cellStyle name="_00四川省对账表（正式上报）有总计" xfId="9"/>
    <cellStyle name="_100708银监表1-6（银监口径）" xfId="10"/>
    <cellStyle name="_501户表（银监）" xfId="11"/>
    <cellStyle name="_ET_STYLE_NoName_00_" xfId="12"/>
    <cellStyle name="_ET_STYLE_NoName_00_ 2" xfId="13"/>
    <cellStyle name="_ET_STYLE_NoName_00_ 2 2" xfId="14"/>
    <cellStyle name="_ET_STYLE_NoName_00_ 2 2 2" xfId="15"/>
    <cellStyle name="_ET_STYLE_NoName_00_ 2 3" xfId="16"/>
    <cellStyle name="_ET_STYLE_NoName_00_ 2 3 2" xfId="17"/>
    <cellStyle name="_ET_STYLE_NoName_00_ 2 4" xfId="18"/>
    <cellStyle name="_ET_STYLE_NoName_00_ 3" xfId="19"/>
    <cellStyle name="_ET_STYLE_NoName_00_ 3 2" xfId="20"/>
    <cellStyle name="_ET_STYLE_NoName_00_ 3 2 2" xfId="21"/>
    <cellStyle name="_ET_STYLE_NoName_00_ 3 3" xfId="22"/>
    <cellStyle name="_ET_STYLE_NoName_00_ 3 3 2" xfId="23"/>
    <cellStyle name="_ET_STYLE_NoName_00_ 3 4" xfId="24"/>
    <cellStyle name="_ET_STYLE_NoName_00_ 4" xfId="25"/>
    <cellStyle name="_ET_STYLE_NoName_00__与人行银监差异对比【核对修改结果】" xfId="26"/>
    <cellStyle name="_报一部表格：地方政府融资平台自查整改附表" xfId="27"/>
    <cellStyle name="_表1汇总表" xfId="28"/>
    <cellStyle name="_表1汇总表 2" xfId="29"/>
    <cellStyle name="_表1汇总表 2 2" xfId="30"/>
    <cellStyle name="_表1汇总表 3" xfId="31"/>
    <cellStyle name="_表1汇总表 3 2" xfId="32"/>
    <cellStyle name="_表1汇总表 4" xfId="33"/>
    <cellStyle name="_表二合计" xfId="34"/>
    <cellStyle name="_地方政府融资平台自查整改报表－报银监会" xfId="35"/>
    <cellStyle name="_附件：地方政府融资平台自查整改报表1-6" xfId="36"/>
    <cellStyle name="_附件二：化债补助(2.28)" xfId="37"/>
    <cellStyle name="_副本表三合计" xfId="38"/>
    <cellStyle name="_各部汇总表" xfId="39"/>
    <cellStyle name="_各部汇总表 2" xfId="40"/>
    <cellStyle name="_各部汇总表 2 2" xfId="41"/>
    <cellStyle name="_各部汇总表 3" xfId="42"/>
    <cellStyle name="_各部汇总表 3 2" xfId="43"/>
    <cellStyle name="_各部汇总表 4" xfId="44"/>
    <cellStyle name="_工行融资平台统计20100702" xfId="45"/>
    <cellStyle name="_融资平台公司投资需求" xfId="46"/>
    <cellStyle name="_与银监差异对比" xfId="47"/>
    <cellStyle name="_中行平台表1-6" xfId="48"/>
    <cellStyle name="_中小表1" xfId="49"/>
    <cellStyle name="_中小表2" xfId="50"/>
    <cellStyle name="_中小表3" xfId="51"/>
    <cellStyle name="_最终版-全口径表120100715(终版)" xfId="52"/>
    <cellStyle name="_最终版-全口径表120100715(终版) 2" xfId="53"/>
    <cellStyle name="_最终版-全口径表120100715(终版) 2 2" xfId="54"/>
    <cellStyle name="_最终版-全口径表120100715(终版) 3" xfId="55"/>
    <cellStyle name="_最终版-全口径表120100715(终版) 3 2" xfId="56"/>
    <cellStyle name="_最终版-全口径表120100715(终版) 4" xfId="57"/>
    <cellStyle name="0,0_x000d__x000a_NA_x000d__x000a_" xfId="58"/>
    <cellStyle name="20% - 强调文字颜色 1 2" xfId="59"/>
    <cellStyle name="20% - 强调文字颜色 1 3" xfId="60"/>
    <cellStyle name="20% - 强调文字颜色 1 4" xfId="61"/>
    <cellStyle name="20% - 强调文字颜色 2 2" xfId="62"/>
    <cellStyle name="20% - 强调文字颜色 2 3" xfId="63"/>
    <cellStyle name="20% - 强调文字颜色 2 4" xfId="64"/>
    <cellStyle name="20% - 强调文字颜色 3 2" xfId="65"/>
    <cellStyle name="20% - 强调文字颜色 3 3" xfId="66"/>
    <cellStyle name="20% - 强调文字颜色 3 4" xfId="67"/>
    <cellStyle name="20% - 强调文字颜色 4 2" xfId="68"/>
    <cellStyle name="20% - 强调文字颜色 4 3" xfId="69"/>
    <cellStyle name="20% - 强调文字颜色 4 4" xfId="70"/>
    <cellStyle name="20% - 强调文字颜色 5 2" xfId="71"/>
    <cellStyle name="20% - 强调文字颜色 5 3" xfId="72"/>
    <cellStyle name="20% - 强调文字颜色 5 4" xfId="73"/>
    <cellStyle name="20% - 强调文字颜色 6 2" xfId="74"/>
    <cellStyle name="20% - 强调文字颜色 6 3" xfId="75"/>
    <cellStyle name="20% - 强调文字颜色 6 4" xfId="76"/>
    <cellStyle name="3232" xfId="77"/>
    <cellStyle name="40% - 强调文字颜色 1 2" xfId="78"/>
    <cellStyle name="40% - 强调文字颜色 1 3" xfId="79"/>
    <cellStyle name="40% - 强调文字颜色 1 4" xfId="80"/>
    <cellStyle name="40% - 强调文字颜色 2 2" xfId="81"/>
    <cellStyle name="40% - 强调文字颜色 2 3" xfId="82"/>
    <cellStyle name="40% - 强调文字颜色 2 4" xfId="83"/>
    <cellStyle name="40% - 强调文字颜色 3 2" xfId="84"/>
    <cellStyle name="40% - 强调文字颜色 3 3" xfId="85"/>
    <cellStyle name="40% - 强调文字颜色 3 4" xfId="86"/>
    <cellStyle name="40% - 强调文字颜色 4 2" xfId="87"/>
    <cellStyle name="40% - 强调文字颜色 4 3" xfId="88"/>
    <cellStyle name="40% - 强调文字颜色 4 4" xfId="89"/>
    <cellStyle name="40% - 强调文字颜色 5 2" xfId="90"/>
    <cellStyle name="40% - 强调文字颜色 5 3" xfId="91"/>
    <cellStyle name="40% - 强调文字颜色 5 4" xfId="92"/>
    <cellStyle name="40% - 强调文字颜色 6 2" xfId="93"/>
    <cellStyle name="40% - 强调文字颜色 6 3" xfId="94"/>
    <cellStyle name="40% - 强调文字颜色 6 4" xfId="95"/>
    <cellStyle name="60% - 强调文字颜色 1 2" xfId="96"/>
    <cellStyle name="60% - 强调文字颜色 1 3" xfId="97"/>
    <cellStyle name="60% - 强调文字颜色 1 4" xfId="98"/>
    <cellStyle name="60% - 强调文字颜色 2 2" xfId="99"/>
    <cellStyle name="60% - 强调文字颜色 2 3" xfId="100"/>
    <cellStyle name="60% - 强调文字颜色 2 4" xfId="101"/>
    <cellStyle name="60% - 强调文字颜色 3 2" xfId="102"/>
    <cellStyle name="60% - 强调文字颜色 3 3" xfId="103"/>
    <cellStyle name="60% - 强调文字颜色 3 4" xfId="104"/>
    <cellStyle name="60% - 强调文字颜色 4 2" xfId="105"/>
    <cellStyle name="60% - 强调文字颜色 4 3" xfId="106"/>
    <cellStyle name="60% - 强调文字颜色 4 4" xfId="107"/>
    <cellStyle name="60% - 强调文字颜色 5 2" xfId="108"/>
    <cellStyle name="60% - 强调文字颜色 5 3" xfId="109"/>
    <cellStyle name="60% - 强调文字颜色 5 4" xfId="110"/>
    <cellStyle name="60% - 强调文字颜色 6 2" xfId="111"/>
    <cellStyle name="60% - 强调文字颜色 6 3" xfId="112"/>
    <cellStyle name="60% - 强调文字颜色 6 4" xfId="113"/>
    <cellStyle name="Accent1" xfId="114"/>
    <cellStyle name="Accent1 - 20%" xfId="115"/>
    <cellStyle name="Accent1 - 40%" xfId="116"/>
    <cellStyle name="Accent1 - 60%" xfId="117"/>
    <cellStyle name="Accent1_33甘肃" xfId="118"/>
    <cellStyle name="Accent2" xfId="119"/>
    <cellStyle name="Accent2 - 20%" xfId="120"/>
    <cellStyle name="Accent2 - 40%" xfId="121"/>
    <cellStyle name="Accent2 - 60%" xfId="122"/>
    <cellStyle name="Accent2_33甘肃" xfId="123"/>
    <cellStyle name="Accent3" xfId="124"/>
    <cellStyle name="Accent3 - 20%" xfId="125"/>
    <cellStyle name="Accent3 - 40%" xfId="126"/>
    <cellStyle name="Accent3 - 60%" xfId="127"/>
    <cellStyle name="Accent3_33甘肃" xfId="128"/>
    <cellStyle name="Accent4" xfId="129"/>
    <cellStyle name="Accent4 - 20%" xfId="130"/>
    <cellStyle name="Accent4 - 40%" xfId="131"/>
    <cellStyle name="Accent4 - 60%" xfId="132"/>
    <cellStyle name="Accent5" xfId="133"/>
    <cellStyle name="Accent5 - 20%" xfId="134"/>
    <cellStyle name="Accent5 - 40%" xfId="135"/>
    <cellStyle name="Accent5 - 60%" xfId="136"/>
    <cellStyle name="Accent6" xfId="137"/>
    <cellStyle name="Accent6 - 20%" xfId="138"/>
    <cellStyle name="Accent6 - 40%" xfId="139"/>
    <cellStyle name="Accent6 - 60%" xfId="140"/>
    <cellStyle name="Accent6_33甘肃" xfId="141"/>
    <cellStyle name="Calc Currency (0)" xfId="142"/>
    <cellStyle name="Comma [0]" xfId="143"/>
    <cellStyle name="Comma [0] 2" xfId="144"/>
    <cellStyle name="Comma [0] 2 2" xfId="145"/>
    <cellStyle name="Comma [0] 3" xfId="146"/>
    <cellStyle name="comma zerodec" xfId="147"/>
    <cellStyle name="Comma_1995" xfId="148"/>
    <cellStyle name="Currency [0]" xfId="149"/>
    <cellStyle name="Currency_1995" xfId="150"/>
    <cellStyle name="Currency1" xfId="151"/>
    <cellStyle name="Date" xfId="152"/>
    <cellStyle name="Dollar (zero dec)" xfId="153"/>
    <cellStyle name="e鯪9Y_x000b_" xfId="154"/>
    <cellStyle name="e鯪9Y_x000b_ 2" xfId="155"/>
    <cellStyle name="e鯪9Y_x000b_ 2 2" xfId="156"/>
    <cellStyle name="e鯪9Y_x000b_ 2 2 2" xfId="157"/>
    <cellStyle name="e鯪9Y_x000b_ 2 3" xfId="158"/>
    <cellStyle name="e鯪9Y_x000b_ 2 3 2" xfId="159"/>
    <cellStyle name="e鯪9Y_x000b_ 2 4" xfId="160"/>
    <cellStyle name="Fixed" xfId="161"/>
    <cellStyle name="Grey" xfId="162"/>
    <cellStyle name="Header1" xfId="163"/>
    <cellStyle name="Header2" xfId="164"/>
    <cellStyle name="HEADING1" xfId="165"/>
    <cellStyle name="HEADING2" xfId="166"/>
    <cellStyle name="Input [yellow]" xfId="167"/>
    <cellStyle name="no dec" xfId="168"/>
    <cellStyle name="Norma,_laroux_4_营业在建 (2)_E21" xfId="169"/>
    <cellStyle name="Normal - Style1" xfId="170"/>
    <cellStyle name="Normal_#10-Headcount" xfId="171"/>
    <cellStyle name="Percent [2]" xfId="172"/>
    <cellStyle name="Percent_laroux" xfId="173"/>
    <cellStyle name="RowLevel_0" xfId="174"/>
    <cellStyle name="Total" xfId="175"/>
    <cellStyle name="百分比 2" xfId="176"/>
    <cellStyle name="百分比 2 2" xfId="177"/>
    <cellStyle name="百分比 2 2 2" xfId="178"/>
    <cellStyle name="百分比 2 2 2 2" xfId="179"/>
    <cellStyle name="百分比 2 2 3" xfId="180"/>
    <cellStyle name="百分比 2 2 3 2" xfId="181"/>
    <cellStyle name="百分比 2 2 4" xfId="182"/>
    <cellStyle name="百分比 2 3" xfId="183"/>
    <cellStyle name="百分比 2 3 2" xfId="184"/>
    <cellStyle name="百分比 2 4" xfId="185"/>
    <cellStyle name="百分比 2 4 2" xfId="186"/>
    <cellStyle name="百分比 2 5" xfId="187"/>
    <cellStyle name="百分比 3" xfId="188"/>
    <cellStyle name="百分比 3 2" xfId="189"/>
    <cellStyle name="百分比 3 2 2" xfId="190"/>
    <cellStyle name="百分比 3 3" xfId="191"/>
    <cellStyle name="百分比 3 3 2" xfId="192"/>
    <cellStyle name="百分比 3 4" xfId="193"/>
    <cellStyle name="百分比 4" xfId="194"/>
    <cellStyle name="百分比 4 2" xfId="195"/>
    <cellStyle name="百分比 4 2 2" xfId="196"/>
    <cellStyle name="百分比 4 3" xfId="197"/>
    <cellStyle name="百分比 4 3 2" xfId="198"/>
    <cellStyle name="百分比 4 4" xfId="199"/>
    <cellStyle name="标题 1 2" xfId="200"/>
    <cellStyle name="标题 1 3" xfId="201"/>
    <cellStyle name="标题 1 4" xfId="202"/>
    <cellStyle name="标题 2 2" xfId="203"/>
    <cellStyle name="标题 2 3" xfId="204"/>
    <cellStyle name="标题 2 4" xfId="205"/>
    <cellStyle name="标题 3 2" xfId="206"/>
    <cellStyle name="标题 3 3" xfId="207"/>
    <cellStyle name="标题 3 4" xfId="208"/>
    <cellStyle name="标题 4 2" xfId="209"/>
    <cellStyle name="标题 4 3" xfId="210"/>
    <cellStyle name="标题 4 4" xfId="211"/>
    <cellStyle name="标题 5" xfId="212"/>
    <cellStyle name="标题 6" xfId="213"/>
    <cellStyle name="标题 7" xfId="214"/>
    <cellStyle name="表标题" xfId="215"/>
    <cellStyle name="表标题 2" xfId="216"/>
    <cellStyle name="表标题 2 2" xfId="217"/>
    <cellStyle name="表标题 2 2 2" xfId="218"/>
    <cellStyle name="表标题 2 3" xfId="219"/>
    <cellStyle name="表标题 2 3 2" xfId="220"/>
    <cellStyle name="表标题 3" xfId="221"/>
    <cellStyle name="表标题 3 2" xfId="222"/>
    <cellStyle name="表标题 4" xfId="223"/>
    <cellStyle name="表标题 4 2" xfId="224"/>
    <cellStyle name="差 2" xfId="225"/>
    <cellStyle name="差 3" xfId="226"/>
    <cellStyle name="差 4" xfId="227"/>
    <cellStyle name="差_(基金表4之一之二)附表1-5" xfId="228"/>
    <cellStyle name="差_（总表）江门市本级基金2014收支预算表" xfId="229"/>
    <cellStyle name="差_【表7-10明细表 汉口银行】" xfId="230"/>
    <cellStyle name="差_05潍坊" xfId="231"/>
    <cellStyle name="差_07临沂" xfId="232"/>
    <cellStyle name="差_12滨州" xfId="233"/>
    <cellStyle name="差_22湖南" xfId="234"/>
    <cellStyle name="差_27重庆" xfId="235"/>
    <cellStyle name="差_28四川" xfId="236"/>
    <cellStyle name="差_30云南" xfId="237"/>
    <cellStyle name="差_33甘肃" xfId="238"/>
    <cellStyle name="差_34青海" xfId="239"/>
    <cellStyle name="差_Sheet1" xfId="240"/>
    <cellStyle name="差_分科室" xfId="241"/>
    <cellStyle name="差_附件（Excel）" xfId="242"/>
    <cellStyle name="差_阜阳市颍州区 2011年转贷政府债券使用情况表" xfId="243"/>
    <cellStyle name="差_副本地方政府债券项目计划表" xfId="244"/>
    <cellStyle name="差_副本附件2" xfId="245"/>
    <cellStyle name="差_平邑" xfId="246"/>
    <cellStyle name="差_同德" xfId="247"/>
    <cellStyle name="差_粤财预(2012)242号文附表" xfId="248"/>
    <cellStyle name="差_政府投融资平台贷款情况季度监测表（新）" xfId="249"/>
    <cellStyle name="常规" xfId="0" builtinId="0"/>
    <cellStyle name="常规 10" xfId="250"/>
    <cellStyle name="常规 10 2" xfId="251"/>
    <cellStyle name="常规 10 2 2" xfId="252"/>
    <cellStyle name="常规 10 3" xfId="253"/>
    <cellStyle name="常规 10 3 2" xfId="254"/>
    <cellStyle name="常规 10 4" xfId="255"/>
    <cellStyle name="常规 11" xfId="256"/>
    <cellStyle name="常规 11 2" xfId="257"/>
    <cellStyle name="常规 11_粤财预(2012)242号文附表" xfId="258"/>
    <cellStyle name="常规 116" xfId="259"/>
    <cellStyle name="常规 12" xfId="260"/>
    <cellStyle name="常规 12 2" xfId="261"/>
    <cellStyle name="常规 13" xfId="262"/>
    <cellStyle name="常规 14" xfId="263"/>
    <cellStyle name="常规 15" xfId="264"/>
    <cellStyle name="常规 16" xfId="265"/>
    <cellStyle name="常规 16 2" xfId="266"/>
    <cellStyle name="常规 16 2 2" xfId="267"/>
    <cellStyle name="常规 16 3" xfId="268"/>
    <cellStyle name="常规 16 3 2" xfId="269"/>
    <cellStyle name="常规 16 4" xfId="270"/>
    <cellStyle name="常规 17" xfId="271"/>
    <cellStyle name="常规 17 2" xfId="272"/>
    <cellStyle name="常规 17 2 2" xfId="273"/>
    <cellStyle name="常规 17 3" xfId="274"/>
    <cellStyle name="常规 17 3 2" xfId="275"/>
    <cellStyle name="常规 17 4" xfId="276"/>
    <cellStyle name="常规 18" xfId="277"/>
    <cellStyle name="常规 18 2" xfId="278"/>
    <cellStyle name="常规 18 2 2" xfId="279"/>
    <cellStyle name="常规 18 3" xfId="280"/>
    <cellStyle name="常规 18 3 2" xfId="281"/>
    <cellStyle name="常规 18 4" xfId="282"/>
    <cellStyle name="常规 19" xfId="283"/>
    <cellStyle name="常规 19 2" xfId="284"/>
    <cellStyle name="常规 19 2 2" xfId="285"/>
    <cellStyle name="常规 19 3" xfId="286"/>
    <cellStyle name="常规 19 3 2" xfId="287"/>
    <cellStyle name="常规 19 4" xfId="288"/>
    <cellStyle name="常规 2" xfId="289"/>
    <cellStyle name="常规 2 2" xfId="290"/>
    <cellStyle name="常规 2 2 2" xfId="291"/>
    <cellStyle name="常规 2 2 2 2" xfId="292"/>
    <cellStyle name="常规 2 2 2 2 2" xfId="293"/>
    <cellStyle name="常规 2 2 2 3" xfId="294"/>
    <cellStyle name="常规 2 2 2 3 2" xfId="295"/>
    <cellStyle name="常规 2 2 2 4" xfId="296"/>
    <cellStyle name="常规 2 2 3" xfId="297"/>
    <cellStyle name="常规 2 2 3 2" xfId="298"/>
    <cellStyle name="常规 2 2 4" xfId="299"/>
    <cellStyle name="常规 2 2 4 2" xfId="300"/>
    <cellStyle name="常规 2 2 5" xfId="301"/>
    <cellStyle name="常规 2 3" xfId="302"/>
    <cellStyle name="常规 2 3 2" xfId="303"/>
    <cellStyle name="常规 2 3 2 2" xfId="304"/>
    <cellStyle name="常规 2 3 3" xfId="305"/>
    <cellStyle name="常规 2 3 3 2" xfId="306"/>
    <cellStyle name="常规 2 3 4" xfId="307"/>
    <cellStyle name="常规 2 3 5" xfId="308"/>
    <cellStyle name="常规 2 4" xfId="309"/>
    <cellStyle name="常规 2 4 2" xfId="310"/>
    <cellStyle name="常规 2 4 2 2" xfId="311"/>
    <cellStyle name="常规 2 4 3" xfId="312"/>
    <cellStyle name="常规 2 4 3 2" xfId="313"/>
    <cellStyle name="常规 2 5" xfId="314"/>
    <cellStyle name="常规 2 5 2" xfId="315"/>
    <cellStyle name="常规 2 5 3" xfId="316"/>
    <cellStyle name="常规 2 5 3 2" xfId="317"/>
    <cellStyle name="常规 2 5 4" xfId="318"/>
    <cellStyle name="常规 2 5 4 2" xfId="319"/>
    <cellStyle name="常规 2 5 5" xfId="320"/>
    <cellStyle name="常规 2 6" xfId="321"/>
    <cellStyle name="常规 2 6 2" xfId="322"/>
    <cellStyle name="常规 2 7" xfId="323"/>
    <cellStyle name="常规 2 7 2" xfId="324"/>
    <cellStyle name="常规 2 7 5" xfId="325"/>
    <cellStyle name="常规 2 8" xfId="326"/>
    <cellStyle name="常规 2 9" xfId="327"/>
    <cellStyle name="常规 2_（20160311整理）2016年广东省置换债券项目明细表汇总（分发各行）" xfId="328"/>
    <cellStyle name="常规 20" xfId="329"/>
    <cellStyle name="常规 20 2" xfId="330"/>
    <cellStyle name="常规 20 2 2" xfId="331"/>
    <cellStyle name="常规 20 3" xfId="332"/>
    <cellStyle name="常规 20 3 2" xfId="333"/>
    <cellStyle name="常规 20 4" xfId="334"/>
    <cellStyle name="常规 21" xfId="335"/>
    <cellStyle name="常规 21 10" xfId="336"/>
    <cellStyle name="常规 21 17" xfId="337"/>
    <cellStyle name="常规 21 17 2" xfId="338"/>
    <cellStyle name="常规 21 17_粤财预(2012)242号文附表" xfId="339"/>
    <cellStyle name="常规 21 2" xfId="340"/>
    <cellStyle name="常规 21 2 2" xfId="341"/>
    <cellStyle name="常规 21 3" xfId="342"/>
    <cellStyle name="常规 21 3 2" xfId="343"/>
    <cellStyle name="常规 21 4" xfId="344"/>
    <cellStyle name="常规 21 4 2" xfId="345"/>
    <cellStyle name="常规 21 5" xfId="346"/>
    <cellStyle name="常规 21 5 2" xfId="347"/>
    <cellStyle name="常规 21 6" xfId="348"/>
    <cellStyle name="常规 21 6 2" xfId="349"/>
    <cellStyle name="常规 21 7" xfId="350"/>
    <cellStyle name="常规 21 7 2" xfId="351"/>
    <cellStyle name="常规 21 8" xfId="352"/>
    <cellStyle name="常规 21 8 2" xfId="353"/>
    <cellStyle name="常规 21 9" xfId="354"/>
    <cellStyle name="常规 21 9 2" xfId="355"/>
    <cellStyle name="常规 22" xfId="356"/>
    <cellStyle name="常规 22 2" xfId="357"/>
    <cellStyle name="常规 22 2 2" xfId="358"/>
    <cellStyle name="常规 22 3" xfId="359"/>
    <cellStyle name="常规 22 3 2" xfId="360"/>
    <cellStyle name="常规 22 4" xfId="361"/>
    <cellStyle name="常规 23" xfId="362"/>
    <cellStyle name="常规 23 2" xfId="363"/>
    <cellStyle name="常规 23 2 2" xfId="364"/>
    <cellStyle name="常规 23 3" xfId="365"/>
    <cellStyle name="常规 23 3 2" xfId="366"/>
    <cellStyle name="常规 23 4" xfId="367"/>
    <cellStyle name="常规 23 5" xfId="368"/>
    <cellStyle name="常规 24" xfId="369"/>
    <cellStyle name="常规 24 2" xfId="370"/>
    <cellStyle name="常规 24 2 2" xfId="371"/>
    <cellStyle name="常规 24 3" xfId="372"/>
    <cellStyle name="常规 24 3 2" xfId="373"/>
    <cellStyle name="常规 24 4" xfId="374"/>
    <cellStyle name="常规 25" xfId="375"/>
    <cellStyle name="常规 25 2" xfId="376"/>
    <cellStyle name="常规 25 2 2" xfId="377"/>
    <cellStyle name="常规 25 3" xfId="378"/>
    <cellStyle name="常规 25 3 2" xfId="379"/>
    <cellStyle name="常规 25 4" xfId="380"/>
    <cellStyle name="常规 26" xfId="381"/>
    <cellStyle name="常规 26 2" xfId="382"/>
    <cellStyle name="常规 26 2 2" xfId="383"/>
    <cellStyle name="常规 26 3" xfId="384"/>
    <cellStyle name="常规 26 3 2" xfId="385"/>
    <cellStyle name="常规 26 4" xfId="386"/>
    <cellStyle name="常规 27" xfId="387"/>
    <cellStyle name="常规 27 2" xfId="388"/>
    <cellStyle name="常规 27 2 2" xfId="389"/>
    <cellStyle name="常规 27 3" xfId="390"/>
    <cellStyle name="常规 27 3 2" xfId="391"/>
    <cellStyle name="常规 27 4" xfId="392"/>
    <cellStyle name="常规 28" xfId="393"/>
    <cellStyle name="常规 28 2" xfId="394"/>
    <cellStyle name="常规 28 2 2" xfId="395"/>
    <cellStyle name="常规 28 3" xfId="396"/>
    <cellStyle name="常规 28 3 2" xfId="397"/>
    <cellStyle name="常规 28 4" xfId="398"/>
    <cellStyle name="常规 29" xfId="399"/>
    <cellStyle name="常规 29 2" xfId="400"/>
    <cellStyle name="常规 29 2 2" xfId="401"/>
    <cellStyle name="常规 29 3" xfId="402"/>
    <cellStyle name="常规 29 3 2" xfId="403"/>
    <cellStyle name="常规 29 4" xfId="404"/>
    <cellStyle name="常规 29 7" xfId="405"/>
    <cellStyle name="常规 3" xfId="406"/>
    <cellStyle name="常规 3 10" xfId="407"/>
    <cellStyle name="常规 3 10 2" xfId="408"/>
    <cellStyle name="常规 3 11" xfId="409"/>
    <cellStyle name="常规 3 12" xfId="410"/>
    <cellStyle name="常规 3 2" xfId="411"/>
    <cellStyle name="常规 3 2 2" xfId="412"/>
    <cellStyle name="常规 3 2 2 2" xfId="413"/>
    <cellStyle name="常规 3 2 2 2 2" xfId="414"/>
    <cellStyle name="常规 3 2 2 2 2 2" xfId="415"/>
    <cellStyle name="常规 3 2 2 2 3" xfId="416"/>
    <cellStyle name="常规 3 2 2 2 3 2" xfId="417"/>
    <cellStyle name="常规 3 2 2 2 4" xfId="418"/>
    <cellStyle name="常规 3 2 2 3" xfId="419"/>
    <cellStyle name="常规 3 2 2 3 2" xfId="420"/>
    <cellStyle name="常规 3 2 2 4" xfId="421"/>
    <cellStyle name="常规 3 2 2 4 2" xfId="422"/>
    <cellStyle name="常规 3 2 2_安徽省政府融资平台公司名录及债务余额核实表" xfId="423"/>
    <cellStyle name="常规 3 2 3" xfId="424"/>
    <cellStyle name="常规 3 2 3 2" xfId="425"/>
    <cellStyle name="常规 3 2 3 2 2" xfId="426"/>
    <cellStyle name="常规 3 2 3 3" xfId="427"/>
    <cellStyle name="常规 3 2 3 3 2" xfId="428"/>
    <cellStyle name="常规 3 2 3 4" xfId="429"/>
    <cellStyle name="常规 3 2 4" xfId="430"/>
    <cellStyle name="常规 3 2 4 2" xfId="431"/>
    <cellStyle name="常规 3 2 5" xfId="432"/>
    <cellStyle name="常规 3 2 5 2" xfId="433"/>
    <cellStyle name="常规 3 2_安徽省政府融资平台公司名录及债务余额核实表" xfId="434"/>
    <cellStyle name="常规 3 3" xfId="435"/>
    <cellStyle name="常规 3 3 2" xfId="436"/>
    <cellStyle name="常规 3 3 2 2" xfId="437"/>
    <cellStyle name="常规 3 3 3" xfId="438"/>
    <cellStyle name="常规 3 3 3 2" xfId="439"/>
    <cellStyle name="常规 3 3 4" xfId="440"/>
    <cellStyle name="常规 3 4" xfId="441"/>
    <cellStyle name="常规 3 4 2" xfId="442"/>
    <cellStyle name="常规 3 5" xfId="443"/>
    <cellStyle name="常规 3 5 2" xfId="444"/>
    <cellStyle name="常规 3 6" xfId="445"/>
    <cellStyle name="常规 3 6 2" xfId="446"/>
    <cellStyle name="常规 3 7" xfId="447"/>
    <cellStyle name="常规 3 7 2" xfId="448"/>
    <cellStyle name="常规 3 8" xfId="449"/>
    <cellStyle name="常规 3 8 2" xfId="450"/>
    <cellStyle name="常规 3 9" xfId="451"/>
    <cellStyle name="常规 3 9 2" xfId="452"/>
    <cellStyle name="常规 3_财政银监数字比较" xfId="453"/>
    <cellStyle name="常规 30" xfId="454"/>
    <cellStyle name="常规 30 2" xfId="455"/>
    <cellStyle name="常规 30 2 2" xfId="456"/>
    <cellStyle name="常规 30 3" xfId="457"/>
    <cellStyle name="常规 30 3 2" xfId="458"/>
    <cellStyle name="常规 30 4" xfId="459"/>
    <cellStyle name="常规 30 5" xfId="460"/>
    <cellStyle name="常规 31" xfId="461"/>
    <cellStyle name="常规 31 2" xfId="462"/>
    <cellStyle name="常规 31 2 2" xfId="463"/>
    <cellStyle name="常规 31 3" xfId="464"/>
    <cellStyle name="常规 31 3 2" xfId="465"/>
    <cellStyle name="常规 31 4" xfId="466"/>
    <cellStyle name="常规 32" xfId="467"/>
    <cellStyle name="常规 32 2" xfId="468"/>
    <cellStyle name="常规 32 2 2" xfId="469"/>
    <cellStyle name="常规 32 3" xfId="470"/>
    <cellStyle name="常规 32 3 2" xfId="471"/>
    <cellStyle name="常规 32 4" xfId="472"/>
    <cellStyle name="常规 33" xfId="473"/>
    <cellStyle name="常规 33 2" xfId="474"/>
    <cellStyle name="常规 33 2 2" xfId="475"/>
    <cellStyle name="常规 33 3" xfId="476"/>
    <cellStyle name="常规 33 3 2" xfId="477"/>
    <cellStyle name="常规 33 4" xfId="478"/>
    <cellStyle name="常规 34" xfId="479"/>
    <cellStyle name="常规 34 2" xfId="480"/>
    <cellStyle name="常规 34 2 2" xfId="481"/>
    <cellStyle name="常规 34 3" xfId="482"/>
    <cellStyle name="常规 34 3 2" xfId="483"/>
    <cellStyle name="常规 34 4" xfId="484"/>
    <cellStyle name="常规 34 5" xfId="485"/>
    <cellStyle name="常规 35" xfId="486"/>
    <cellStyle name="常规 35 2" xfId="487"/>
    <cellStyle name="常规 35 2 2" xfId="488"/>
    <cellStyle name="常规 35 3" xfId="489"/>
    <cellStyle name="常规 35 3 2" xfId="490"/>
    <cellStyle name="常规 35 4" xfId="491"/>
    <cellStyle name="常规 35 5" xfId="492"/>
    <cellStyle name="常规 36" xfId="493"/>
    <cellStyle name="常规 36 2" xfId="494"/>
    <cellStyle name="常规 36 2 2" xfId="495"/>
    <cellStyle name="常规 36 3" xfId="496"/>
    <cellStyle name="常规 36 3 2" xfId="497"/>
    <cellStyle name="常规 36 4" xfId="498"/>
    <cellStyle name="常规 36 5" xfId="499"/>
    <cellStyle name="常规 37" xfId="500"/>
    <cellStyle name="常规 37 2" xfId="501"/>
    <cellStyle name="常规 37 3" xfId="502"/>
    <cellStyle name="常规 37 3 2" xfId="503"/>
    <cellStyle name="常规 37 4" xfId="504"/>
    <cellStyle name="常规 37 4 2" xfId="505"/>
    <cellStyle name="常规 37 5" xfId="506"/>
    <cellStyle name="常规 37 6" xfId="507"/>
    <cellStyle name="常规 38" xfId="508"/>
    <cellStyle name="常规 38 2" xfId="509"/>
    <cellStyle name="常规 38 2 2" xfId="510"/>
    <cellStyle name="常规 38 3" xfId="511"/>
    <cellStyle name="常规 38 3 2" xfId="512"/>
    <cellStyle name="常规 38 4" xfId="513"/>
    <cellStyle name="常规 38 5" xfId="514"/>
    <cellStyle name="常规 39" xfId="515"/>
    <cellStyle name="常规 39 2" xfId="516"/>
    <cellStyle name="常规 39 3" xfId="517"/>
    <cellStyle name="常规 39 3 2" xfId="518"/>
    <cellStyle name="常规 39 4" xfId="519"/>
    <cellStyle name="常规 39 4 2" xfId="520"/>
    <cellStyle name="常规 39 5" xfId="521"/>
    <cellStyle name="常规 4" xfId="522"/>
    <cellStyle name="常规 4 2" xfId="523"/>
    <cellStyle name="常规 4 2 2" xfId="524"/>
    <cellStyle name="常规 4 2 2 2" xfId="525"/>
    <cellStyle name="常规 4 2 2 2 2" xfId="526"/>
    <cellStyle name="常规 4 2 2 3" xfId="527"/>
    <cellStyle name="常规 4 2 2 3 2" xfId="528"/>
    <cellStyle name="常规 4 2 2 4" xfId="529"/>
    <cellStyle name="常规 4 2 3" xfId="530"/>
    <cellStyle name="常规 4 2 3 2" xfId="531"/>
    <cellStyle name="常规 4 2 4" xfId="532"/>
    <cellStyle name="常规 4 2 4 2" xfId="533"/>
    <cellStyle name="常规 4 3" xfId="534"/>
    <cellStyle name="常规 4 4" xfId="535"/>
    <cellStyle name="常规 4 4 2" xfId="536"/>
    <cellStyle name="常规 4 5" xfId="537"/>
    <cellStyle name="常规 4 5 2" xfId="538"/>
    <cellStyle name="常规 4 6" xfId="539"/>
    <cellStyle name="常规 4 7" xfId="540"/>
    <cellStyle name="常规 4_2008年横排表0721" xfId="541"/>
    <cellStyle name="常规 40" xfId="542"/>
    <cellStyle name="常规 40 2" xfId="543"/>
    <cellStyle name="常规 40 2 2" xfId="544"/>
    <cellStyle name="常规 40 3" xfId="545"/>
    <cellStyle name="常规 40 3 2" xfId="546"/>
    <cellStyle name="常规 40 4" xfId="547"/>
    <cellStyle name="常规 40 5" xfId="548"/>
    <cellStyle name="常规 41" xfId="549"/>
    <cellStyle name="常规 41 2" xfId="550"/>
    <cellStyle name="常规 41 2 2" xfId="551"/>
    <cellStyle name="常规 41 3" xfId="552"/>
    <cellStyle name="常规 41 3 2" xfId="553"/>
    <cellStyle name="常规 41 4" xfId="554"/>
    <cellStyle name="常规 41 5" xfId="555"/>
    <cellStyle name="常规 42" xfId="556"/>
    <cellStyle name="常规 42 2" xfId="557"/>
    <cellStyle name="常规 42_安徽" xfId="558"/>
    <cellStyle name="常规 43" xfId="559"/>
    <cellStyle name="常规 43 2" xfId="560"/>
    <cellStyle name="常规 43 3" xfId="561"/>
    <cellStyle name="常规 43 3 2" xfId="562"/>
    <cellStyle name="常规 43 4" xfId="563"/>
    <cellStyle name="常规 43 4 2" xfId="564"/>
    <cellStyle name="常规 43 5" xfId="565"/>
    <cellStyle name="常规 44" xfId="566"/>
    <cellStyle name="常规 44 2" xfId="567"/>
    <cellStyle name="常规 44 3" xfId="568"/>
    <cellStyle name="常规 44 3 2" xfId="569"/>
    <cellStyle name="常规 44 4" xfId="570"/>
    <cellStyle name="常规 44 4 2" xfId="571"/>
    <cellStyle name="常规 44 5" xfId="572"/>
    <cellStyle name="常规 45" xfId="573"/>
    <cellStyle name="常规 45 2" xfId="574"/>
    <cellStyle name="常规 45 2 2" xfId="575"/>
    <cellStyle name="常规 45 3" xfId="576"/>
    <cellStyle name="常规 45 3 2" xfId="577"/>
    <cellStyle name="常规 45 4" xfId="578"/>
    <cellStyle name="常规 46" xfId="579"/>
    <cellStyle name="常规 46 2" xfId="580"/>
    <cellStyle name="常规 46 2 2" xfId="581"/>
    <cellStyle name="常规 46 3" xfId="582"/>
    <cellStyle name="常规 46 3 2" xfId="583"/>
    <cellStyle name="常规 46 4" xfId="584"/>
    <cellStyle name="常规 47" xfId="585"/>
    <cellStyle name="常规 47 2" xfId="586"/>
    <cellStyle name="常规 47 2 2" xfId="587"/>
    <cellStyle name="常规 47 3" xfId="588"/>
    <cellStyle name="常规 47 3 2" xfId="589"/>
    <cellStyle name="常规 47 4" xfId="590"/>
    <cellStyle name="常规 48" xfId="591"/>
    <cellStyle name="常规 48 2" xfId="592"/>
    <cellStyle name="常规 48 2 2" xfId="593"/>
    <cellStyle name="常规 48 3" xfId="594"/>
    <cellStyle name="常规 48 3 2" xfId="595"/>
    <cellStyle name="常规 48 4" xfId="596"/>
    <cellStyle name="常规 49" xfId="597"/>
    <cellStyle name="常规 49 2" xfId="598"/>
    <cellStyle name="常规 49 2 2" xfId="599"/>
    <cellStyle name="常规 49 3" xfId="600"/>
    <cellStyle name="常规 49 3 2" xfId="601"/>
    <cellStyle name="常规 49 4" xfId="602"/>
    <cellStyle name="常规 5" xfId="603"/>
    <cellStyle name="常规 5 2" xfId="604"/>
    <cellStyle name="常规 5 2 2" xfId="605"/>
    <cellStyle name="常规 5 2 2 2" xfId="606"/>
    <cellStyle name="常规 5 2 3" xfId="607"/>
    <cellStyle name="常规 5 2 3 2" xfId="608"/>
    <cellStyle name="常规 5 2 4" xfId="609"/>
    <cellStyle name="常规 5 3" xfId="610"/>
    <cellStyle name="常规 5 4" xfId="611"/>
    <cellStyle name="常规 5 4 2" xfId="612"/>
    <cellStyle name="常规 5 5" xfId="613"/>
    <cellStyle name="常规 5 5 2" xfId="614"/>
    <cellStyle name="常规 5 6" xfId="615"/>
    <cellStyle name="常规 5_附件（Excel）" xfId="616"/>
    <cellStyle name="常规 50" xfId="617"/>
    <cellStyle name="常规 51" xfId="618"/>
    <cellStyle name="常规 51 2" xfId="619"/>
    <cellStyle name="常规 51 2 2" xfId="620"/>
    <cellStyle name="常规 51 3" xfId="621"/>
    <cellStyle name="常规 51 3 2" xfId="622"/>
    <cellStyle name="常规 51 4" xfId="623"/>
    <cellStyle name="常规 52" xfId="624"/>
    <cellStyle name="常规 52 2" xfId="625"/>
    <cellStyle name="常规 52_粤财预(2012)242号文附表" xfId="626"/>
    <cellStyle name="常规 53" xfId="627"/>
    <cellStyle name="常规 54" xfId="628"/>
    <cellStyle name="常规 54 2" xfId="629"/>
    <cellStyle name="常规 54_粤财预(2012)242号文附表" xfId="630"/>
    <cellStyle name="常规 55" xfId="631"/>
    <cellStyle name="常规 55 2" xfId="632"/>
    <cellStyle name="常规 55 2 2" xfId="633"/>
    <cellStyle name="常规 55 3" xfId="634"/>
    <cellStyle name="常规 55 3 2" xfId="635"/>
    <cellStyle name="常规 55 4" xfId="636"/>
    <cellStyle name="常规 56" xfId="637"/>
    <cellStyle name="常规 56 2" xfId="638"/>
    <cellStyle name="常规 57" xfId="639"/>
    <cellStyle name="常规 57 2" xfId="640"/>
    <cellStyle name="常规 58" xfId="641"/>
    <cellStyle name="常规 59" xfId="642"/>
    <cellStyle name="常规 6" xfId="643"/>
    <cellStyle name="常规 60" xfId="644"/>
    <cellStyle name="常规 61" xfId="645"/>
    <cellStyle name="常规 62" xfId="646"/>
    <cellStyle name="常规 63" xfId="647"/>
    <cellStyle name="常规 65" xfId="648"/>
    <cellStyle name="常规 66" xfId="649"/>
    <cellStyle name="常规 66 2" xfId="650"/>
    <cellStyle name="常规 68" xfId="651"/>
    <cellStyle name="常规 68 2" xfId="652"/>
    <cellStyle name="常规 69" xfId="653"/>
    <cellStyle name="常规 7" xfId="654"/>
    <cellStyle name="常规 7 2" xfId="655"/>
    <cellStyle name="常规 7 2 2" xfId="656"/>
    <cellStyle name="常规 7 3" xfId="657"/>
    <cellStyle name="常规 7 3 2" xfId="658"/>
    <cellStyle name="常规 7 4" xfId="659"/>
    <cellStyle name="常规 71" xfId="660"/>
    <cellStyle name="常规 74" xfId="661"/>
    <cellStyle name="常规 8" xfId="662"/>
    <cellStyle name="常规 8 2" xfId="663"/>
    <cellStyle name="常规 8 2 2" xfId="664"/>
    <cellStyle name="常规 8 2 2 2" xfId="665"/>
    <cellStyle name="常规 8 2 3" xfId="666"/>
    <cellStyle name="常规 8 2 3 2" xfId="667"/>
    <cellStyle name="常规 8 2 4" xfId="668"/>
    <cellStyle name="常规 8 3" xfId="669"/>
    <cellStyle name="常规 8 3 2" xfId="670"/>
    <cellStyle name="常规 8 4" xfId="671"/>
    <cellStyle name="常规 8 4 2" xfId="672"/>
    <cellStyle name="常规 8 5" xfId="673"/>
    <cellStyle name="常规 8_梅州" xfId="674"/>
    <cellStyle name="常规 9" xfId="675"/>
    <cellStyle name="常规 9 2" xfId="676"/>
    <cellStyle name="常规 9 2 2" xfId="677"/>
    <cellStyle name="常规 9 2 2 2" xfId="678"/>
    <cellStyle name="常规 9 2 3" xfId="679"/>
    <cellStyle name="常规 9 2 3 2" xfId="680"/>
    <cellStyle name="常规 9 2 4" xfId="681"/>
    <cellStyle name="常规 9 3" xfId="682"/>
    <cellStyle name="常规 9 4" xfId="683"/>
    <cellStyle name="常规 9 4 2" xfId="684"/>
    <cellStyle name="常规 9 5" xfId="685"/>
    <cellStyle name="常规 9 5 2" xfId="686"/>
    <cellStyle name="常规 9 6" xfId="687"/>
    <cellStyle name="常规 9_分地区分公司债务表" xfId="688"/>
    <cellStyle name="超级链接" xfId="689"/>
    <cellStyle name="超级链接 2" xfId="690"/>
    <cellStyle name="超级链接 2 2" xfId="691"/>
    <cellStyle name="超级链接 2 2 2" xfId="692"/>
    <cellStyle name="超级链接 2 3" xfId="693"/>
    <cellStyle name="超级链接 2 3 2" xfId="694"/>
    <cellStyle name="超级链接 3" xfId="695"/>
    <cellStyle name="超级链接 3 2" xfId="696"/>
    <cellStyle name="超级链接 4" xfId="697"/>
    <cellStyle name="超级链接 4 2" xfId="698"/>
    <cellStyle name="分级显示行_1_13区汇总" xfId="699"/>
    <cellStyle name="归盒啦_95" xfId="700"/>
    <cellStyle name="好 2" xfId="701"/>
    <cellStyle name="好 3" xfId="702"/>
    <cellStyle name="好 4" xfId="703"/>
    <cellStyle name="好_【表7-10明细表 汉口银行】" xfId="704"/>
    <cellStyle name="好_05潍坊" xfId="705"/>
    <cellStyle name="好_07临沂" xfId="706"/>
    <cellStyle name="好_12滨州" xfId="707"/>
    <cellStyle name="好_22湖南" xfId="708"/>
    <cellStyle name="好_27重庆" xfId="709"/>
    <cellStyle name="好_28四川" xfId="710"/>
    <cellStyle name="好_30云南" xfId="711"/>
    <cellStyle name="好_33甘肃" xfId="712"/>
    <cellStyle name="好_34青海" xfId="713"/>
    <cellStyle name="好_Sheet1" xfId="714"/>
    <cellStyle name="好_分科室" xfId="715"/>
    <cellStyle name="好_阜阳市颍州区 2011年转贷政府债券使用情况表" xfId="716"/>
    <cellStyle name="好_平邑" xfId="717"/>
    <cellStyle name="好_同德" xfId="718"/>
    <cellStyle name="好_粤财预(2012)242号文附表" xfId="719"/>
    <cellStyle name="好_政府投融资平台贷款情况季度监测表（新）" xfId="720"/>
    <cellStyle name="后继超级链接" xfId="721"/>
    <cellStyle name="后继超级链接 2" xfId="722"/>
    <cellStyle name="后继超级链接 2 2" xfId="723"/>
    <cellStyle name="后继超级链接 3" xfId="724"/>
    <cellStyle name="后继超级链接 3 2" xfId="725"/>
    <cellStyle name="后继超链接" xfId="726"/>
    <cellStyle name="后继超链接 2" xfId="727"/>
    <cellStyle name="后继超链接 2 2" xfId="728"/>
    <cellStyle name="后继超链接 3" xfId="729"/>
    <cellStyle name="后继超链接 3 2" xfId="730"/>
    <cellStyle name="汇总 2" xfId="731"/>
    <cellStyle name="汇总 3" xfId="732"/>
    <cellStyle name="汇总 4" xfId="733"/>
    <cellStyle name="货币 2" xfId="734"/>
    <cellStyle name="货币 2 2" xfId="735"/>
    <cellStyle name="货币 2 2 2" xfId="736"/>
    <cellStyle name="货币 2 2 2 2" xfId="737"/>
    <cellStyle name="货币 2 2 3" xfId="738"/>
    <cellStyle name="货币 2 2 3 2" xfId="739"/>
    <cellStyle name="货币 2 2 4" xfId="740"/>
    <cellStyle name="货币 2 2 4 2" xfId="741"/>
    <cellStyle name="货币 2 2 5" xfId="742"/>
    <cellStyle name="货币 2 3" xfId="743"/>
    <cellStyle name="货币 2 3 2" xfId="744"/>
    <cellStyle name="货币 2 4" xfId="745"/>
    <cellStyle name="货币 2 4 2" xfId="746"/>
    <cellStyle name="货币 2 5" xfId="747"/>
    <cellStyle name="货币 2 5 2" xfId="748"/>
    <cellStyle name="货币 2 6" xfId="749"/>
    <cellStyle name="货币 2_副本地方政府债券项目计划表" xfId="750"/>
    <cellStyle name="货币 3" xfId="751"/>
    <cellStyle name="货币[0] 2" xfId="752"/>
    <cellStyle name="货币[0] 2 2" xfId="753"/>
    <cellStyle name="货币[0] 2 2 2" xfId="754"/>
    <cellStyle name="货币[0] 2 2 2 2" xfId="755"/>
    <cellStyle name="货币[0] 2 2 3" xfId="756"/>
    <cellStyle name="货币[0] 2 2 3 2" xfId="757"/>
    <cellStyle name="货币[0] 2 2 4" xfId="758"/>
    <cellStyle name="货币[0] 2 2 4 2" xfId="759"/>
    <cellStyle name="货币[0] 2 2 5" xfId="760"/>
    <cellStyle name="货币[0] 2 3" xfId="761"/>
    <cellStyle name="货币[0] 2 3 2" xfId="762"/>
    <cellStyle name="货币[0] 2 4" xfId="763"/>
    <cellStyle name="货币[0] 2 4 2" xfId="764"/>
    <cellStyle name="货币[0] 2 5" xfId="765"/>
    <cellStyle name="货币[0] 2 5 2" xfId="766"/>
    <cellStyle name="货币[0] 2 6" xfId="767"/>
    <cellStyle name="货币[0] 3" xfId="768"/>
    <cellStyle name="货币[0] 3 2" xfId="769"/>
    <cellStyle name="货币[0] 3 2 2" xfId="770"/>
    <cellStyle name="货币[0] 3 3" xfId="771"/>
    <cellStyle name="货币[0] 3 3 2" xfId="772"/>
    <cellStyle name="货币[0] 3 4" xfId="773"/>
    <cellStyle name="计算 2" xfId="774"/>
    <cellStyle name="计算 3" xfId="775"/>
    <cellStyle name="计算 4" xfId="776"/>
    <cellStyle name="检查单元格 2" xfId="777"/>
    <cellStyle name="检查单元格 3" xfId="778"/>
    <cellStyle name="检查单元格 4" xfId="779"/>
    <cellStyle name="解释性文本 2" xfId="780"/>
    <cellStyle name="解释性文本 3" xfId="781"/>
    <cellStyle name="解释性文本 4" xfId="782"/>
    <cellStyle name="警告文本 2" xfId="783"/>
    <cellStyle name="警告文本 3" xfId="784"/>
    <cellStyle name="警告文本 4" xfId="785"/>
    <cellStyle name="链接单元格 2" xfId="786"/>
    <cellStyle name="链接单元格 3" xfId="787"/>
    <cellStyle name="链接单元格 4" xfId="788"/>
    <cellStyle name="霓付 [0]_ +Foil &amp; -FOIL &amp; PAPER" xfId="789"/>
    <cellStyle name="霓付_ +Foil &amp; -FOIL &amp; PAPER" xfId="790"/>
    <cellStyle name="烹拳 [0]_ +Foil &amp; -FOIL &amp; PAPER" xfId="791"/>
    <cellStyle name="烹拳_ +Foil &amp; -FOIL &amp; PAPER" xfId="792"/>
    <cellStyle name="普通_ 白土" xfId="793"/>
    <cellStyle name="千分位[0]_ 白土" xfId="794"/>
    <cellStyle name="千分位_ 白土" xfId="795"/>
    <cellStyle name="千位[0]_(人代会用)" xfId="796"/>
    <cellStyle name="千位_(人代会用)" xfId="797"/>
    <cellStyle name="千位分隔 2" xfId="798"/>
    <cellStyle name="千位分隔 2 2" xfId="799"/>
    <cellStyle name="千位分隔 2 2 2" xfId="800"/>
    <cellStyle name="千位分隔 2 2 2 2" xfId="801"/>
    <cellStyle name="千位分隔 2 2 3" xfId="802"/>
    <cellStyle name="千位分隔 2 2 3 2" xfId="803"/>
    <cellStyle name="千位分隔 2 2 4" xfId="804"/>
    <cellStyle name="千位分隔 2 2 4 2" xfId="805"/>
    <cellStyle name="千位分隔 2 2 5" xfId="806"/>
    <cellStyle name="千位分隔 2 2 6" xfId="807"/>
    <cellStyle name="千位分隔 2 3" xfId="808"/>
    <cellStyle name="千位分隔 2 3 2" xfId="809"/>
    <cellStyle name="千位分隔 2 4" xfId="810"/>
    <cellStyle name="千位分隔 2 4 2" xfId="811"/>
    <cellStyle name="千位分隔 2 5" xfId="812"/>
    <cellStyle name="千位分隔 2 5 2" xfId="813"/>
    <cellStyle name="千位分隔 2 6" xfId="814"/>
    <cellStyle name="千位分隔 2 7" xfId="815"/>
    <cellStyle name="千位分隔 3" xfId="816"/>
    <cellStyle name="千位分隔 3 2" xfId="817"/>
    <cellStyle name="千位分隔 3 2 2" xfId="818"/>
    <cellStyle name="千位分隔 3 3" xfId="819"/>
    <cellStyle name="千位分隔 3 3 2" xfId="820"/>
    <cellStyle name="千位分隔 3 4" xfId="821"/>
    <cellStyle name="千位分隔 3 4 2" xfId="822"/>
    <cellStyle name="千位分隔 3 5" xfId="823"/>
    <cellStyle name="千位分隔 4" xfId="824"/>
    <cellStyle name="千位分隔 4 2" xfId="825"/>
    <cellStyle name="千位分隔 4 2 2" xfId="826"/>
    <cellStyle name="千位分隔 4 3" xfId="827"/>
    <cellStyle name="千位分隔 4 3 2" xfId="828"/>
    <cellStyle name="千位分隔 4 4" xfId="829"/>
    <cellStyle name="千位分隔 4 4 2" xfId="830"/>
    <cellStyle name="千位分隔 4 5" xfId="831"/>
    <cellStyle name="千位分隔 5" xfId="832"/>
    <cellStyle name="千位分隔 5 2" xfId="833"/>
    <cellStyle name="千位分隔 5 2 2" xfId="834"/>
    <cellStyle name="千位分隔 5 3" xfId="835"/>
    <cellStyle name="千位分隔 6" xfId="836"/>
    <cellStyle name="千位分隔 6 2" xfId="837"/>
    <cellStyle name="千位分隔 7" xfId="838"/>
    <cellStyle name="千位分隔 7 2" xfId="839"/>
    <cellStyle name="千位分隔 8" xfId="840"/>
    <cellStyle name="千位分隔 8 2" xfId="841"/>
    <cellStyle name="千位分隔 9" xfId="842"/>
    <cellStyle name="千位分隔[0] 2" xfId="843"/>
    <cellStyle name="千位分隔[0] 2 2" xfId="844"/>
    <cellStyle name="千位分隔[0] 2 2 2" xfId="845"/>
    <cellStyle name="千位分隔[0] 2 3" xfId="846"/>
    <cellStyle name="千位分隔[0] 2 3 2" xfId="847"/>
    <cellStyle name="千位分隔[0] 2 4" xfId="848"/>
    <cellStyle name="千位分隔[0] 2 4 2" xfId="849"/>
    <cellStyle name="千位分隔[0] 2 5" xfId="850"/>
    <cellStyle name="千位分隔[0] 3" xfId="851"/>
    <cellStyle name="千位分隔[0] 5" xfId="852"/>
    <cellStyle name="千位分季_新建 Microsoft Excel 工作表" xfId="853"/>
    <cellStyle name="钎霖_4岿角利" xfId="854"/>
    <cellStyle name="强调 1" xfId="855"/>
    <cellStyle name="强调 2" xfId="856"/>
    <cellStyle name="强调 3" xfId="857"/>
    <cellStyle name="强调文字颜色 1 2" xfId="858"/>
    <cellStyle name="强调文字颜色 1 3" xfId="859"/>
    <cellStyle name="强调文字颜色 1 4" xfId="860"/>
    <cellStyle name="强调文字颜色 2 2" xfId="861"/>
    <cellStyle name="强调文字颜色 2 3" xfId="862"/>
    <cellStyle name="强调文字颜色 2 4" xfId="863"/>
    <cellStyle name="强调文字颜色 3 2" xfId="864"/>
    <cellStyle name="强调文字颜色 3 3" xfId="865"/>
    <cellStyle name="强调文字颜色 3 4" xfId="866"/>
    <cellStyle name="强调文字颜色 4 2" xfId="867"/>
    <cellStyle name="强调文字颜色 4 3" xfId="868"/>
    <cellStyle name="强调文字颜色 4 4" xfId="869"/>
    <cellStyle name="强调文字颜色 5 2" xfId="870"/>
    <cellStyle name="强调文字颜色 5 3" xfId="871"/>
    <cellStyle name="强调文字颜色 5 4" xfId="872"/>
    <cellStyle name="强调文字颜色 6 2" xfId="873"/>
    <cellStyle name="强调文字颜色 6 3" xfId="874"/>
    <cellStyle name="强调文字颜色 6 4" xfId="875"/>
    <cellStyle name="适中 2" xfId="876"/>
    <cellStyle name="适中 3" xfId="877"/>
    <cellStyle name="适中 4" xfId="878"/>
    <cellStyle name="输出 2" xfId="879"/>
    <cellStyle name="输出 3" xfId="880"/>
    <cellStyle name="输出 4" xfId="881"/>
    <cellStyle name="输入 2" xfId="882"/>
    <cellStyle name="输入 3" xfId="883"/>
    <cellStyle name="输入 4" xfId="884"/>
    <cellStyle name="数字" xfId="885"/>
    <cellStyle name="数字 2" xfId="886"/>
    <cellStyle name="数字 2 2" xfId="887"/>
    <cellStyle name="数字 2 2 2" xfId="888"/>
    <cellStyle name="数字 2 3" xfId="889"/>
    <cellStyle name="数字 2 3 2" xfId="890"/>
    <cellStyle name="数字 3" xfId="891"/>
    <cellStyle name="数字 3 2" xfId="892"/>
    <cellStyle name="数字 4" xfId="893"/>
    <cellStyle name="数字 4 2" xfId="894"/>
    <cellStyle name="未定义" xfId="895"/>
    <cellStyle name="小数" xfId="896"/>
    <cellStyle name="小数 2" xfId="897"/>
    <cellStyle name="小数 2 2" xfId="898"/>
    <cellStyle name="小数 2 2 2" xfId="899"/>
    <cellStyle name="小数 2 3" xfId="900"/>
    <cellStyle name="小数 2 3 2" xfId="901"/>
    <cellStyle name="小数 3" xfId="902"/>
    <cellStyle name="小数 3 2" xfId="903"/>
    <cellStyle name="小数 4" xfId="904"/>
    <cellStyle name="小数 4 2" xfId="905"/>
    <cellStyle name="样式 1" xfId="906"/>
    <cellStyle name="样式 1 2" xfId="907"/>
    <cellStyle name="样式 1 3" xfId="908"/>
    <cellStyle name="样式 1 4" xfId="909"/>
    <cellStyle name="样式 1_附件（Excel）" xfId="910"/>
    <cellStyle name="注释 2" xfId="911"/>
    <cellStyle name="注释 2 2" xfId="912"/>
    <cellStyle name="注释 2 2 2" xfId="913"/>
    <cellStyle name="注释 2 3" xfId="914"/>
    <cellStyle name="注释 2 3 2" xfId="915"/>
    <cellStyle name="注释 2 4" xfId="916"/>
    <cellStyle name="注释 3" xfId="917"/>
    <cellStyle name="注释 3 2" xfId="918"/>
    <cellStyle name="注释 3 2 2" xfId="919"/>
    <cellStyle name="注释 3 3" xfId="920"/>
    <cellStyle name="注释 3 3 2" xfId="921"/>
    <cellStyle name="注释 3 4" xfId="922"/>
    <cellStyle name="注释 4" xfId="923"/>
    <cellStyle name="콤마 [0]_BOILER-CO1" xfId="924"/>
    <cellStyle name="콤마_BOILER-CO1" xfId="925"/>
    <cellStyle name="통화 [0]_BOILER-CO1" xfId="926"/>
    <cellStyle name="통화_BOILER-CO1" xfId="927"/>
    <cellStyle name="표준_0N-HANDLING " xfId="928"/>
  </cellStyles>
  <dxfs count="13">
    <dxf>
      <font>
        <b val="0"/>
        <i val="0"/>
        <strike val="0"/>
        <u val="none"/>
        <sz val="11"/>
        <color rgb="FF9C0006"/>
        <name val="宋体"/>
        <scheme val="none"/>
      </font>
      <fill>
        <patternFill patternType="solid">
          <bgColor rgb="FFFFC7CE"/>
        </patternFill>
      </fill>
    </dxf>
    <dxf>
      <font>
        <color rgb="FF9C0006"/>
      </font>
      <fill>
        <patternFill patternType="solid">
          <bgColor rgb="FFFFC7CE"/>
        </patternFill>
      </fill>
    </dxf>
    <dxf>
      <font>
        <b val="0"/>
        <i val="0"/>
        <strike val="0"/>
        <u val="none"/>
        <sz val="11"/>
        <color rgb="FF9C0006"/>
        <name val="宋体"/>
        <scheme val="none"/>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b val="0"/>
        <i val="0"/>
        <strike val="0"/>
        <u val="none"/>
        <sz val="11"/>
        <color rgb="FF9C0006"/>
        <name val="宋体"/>
        <scheme val="none"/>
      </font>
      <fill>
        <patternFill patternType="solid">
          <bgColor rgb="FFFFC7CE"/>
        </patternFill>
      </fill>
    </dxf>
    <dxf>
      <font>
        <b val="0"/>
        <i val="0"/>
        <strike val="0"/>
        <u val="none"/>
        <sz val="11"/>
        <color rgb="FF9C0006"/>
        <name val="宋体"/>
        <scheme val="none"/>
      </font>
      <fill>
        <patternFill patternType="solid">
          <bgColor rgb="FFFFC7CE"/>
        </patternFill>
      </fill>
    </dxf>
    <dxf>
      <font>
        <b val="0"/>
        <i val="0"/>
        <strike val="0"/>
        <u val="none"/>
        <sz val="11"/>
        <color rgb="FF9C0006"/>
        <name val="宋体"/>
        <scheme val="none"/>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b val="0"/>
        <i val="0"/>
        <strike val="0"/>
        <u val="none"/>
        <sz val="11"/>
        <color rgb="FF9C0006"/>
        <name val="宋体"/>
        <scheme val="none"/>
      </font>
      <fill>
        <patternFill patternType="solid">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7"/>
  <sheetViews>
    <sheetView topLeftCell="A4" workbookViewId="0">
      <selection activeCell="E37" sqref="E37"/>
    </sheetView>
  </sheetViews>
  <sheetFormatPr defaultColWidth="9" defaultRowHeight="13.5"/>
  <cols>
    <col min="1" max="1" width="23.75" style="96" customWidth="1"/>
    <col min="2" max="2" width="11" style="96" customWidth="1"/>
    <col min="3" max="3" width="10.375" style="96" customWidth="1"/>
    <col min="4" max="4" width="12.5" style="96" customWidth="1"/>
    <col min="5" max="5" width="29.625" style="96" customWidth="1"/>
    <col min="6" max="6" width="11.25" style="96" customWidth="1"/>
    <col min="7" max="8" width="12.375" style="96" customWidth="1"/>
    <col min="9" max="9" width="10.125" style="96" customWidth="1"/>
    <col min="10" max="10" width="10" style="96" customWidth="1"/>
    <col min="11" max="11" width="10" style="96" hidden="1" customWidth="1"/>
    <col min="12" max="13" width="12.375" style="96" customWidth="1"/>
    <col min="14" max="14" width="10.75" style="96" hidden="1" customWidth="1"/>
    <col min="15" max="16" width="9" style="96" hidden="1" customWidth="1"/>
    <col min="17" max="17" width="14.375" style="120" hidden="1" customWidth="1"/>
    <col min="18" max="18" width="30.625" style="96" hidden="1" customWidth="1"/>
    <col min="19" max="21" width="9" style="96" hidden="1" customWidth="1"/>
    <col min="22" max="25" width="9" style="96" customWidth="1"/>
    <col min="26" max="16384" width="9" style="96"/>
  </cols>
  <sheetData>
    <row r="1" spans="1:19">
      <c r="A1" s="96" t="s">
        <v>0</v>
      </c>
    </row>
    <row r="2" spans="1:19" ht="22.5">
      <c r="A2" s="264" t="s">
        <v>1134</v>
      </c>
      <c r="B2" s="264"/>
      <c r="C2" s="264"/>
      <c r="D2" s="264"/>
      <c r="E2" s="264"/>
      <c r="F2" s="264"/>
      <c r="G2" s="264"/>
      <c r="H2" s="264"/>
      <c r="I2" s="264"/>
      <c r="J2" s="264"/>
      <c r="K2" s="264"/>
      <c r="L2" s="264"/>
      <c r="M2" s="250"/>
      <c r="N2" s="250"/>
    </row>
    <row r="3" spans="1:19">
      <c r="E3" s="96" t="s">
        <v>1</v>
      </c>
      <c r="L3" s="113" t="s">
        <v>2</v>
      </c>
      <c r="M3" s="113"/>
      <c r="N3" s="113"/>
    </row>
    <row r="4" spans="1:19">
      <c r="A4" s="265" t="s">
        <v>3</v>
      </c>
      <c r="B4" s="266"/>
      <c r="C4" s="266"/>
      <c r="D4" s="266"/>
      <c r="E4" s="260" t="s">
        <v>4</v>
      </c>
      <c r="F4" s="260"/>
      <c r="G4" s="260"/>
      <c r="H4" s="260"/>
      <c r="I4" s="260"/>
      <c r="J4" s="260"/>
      <c r="K4" s="260"/>
      <c r="L4" s="260"/>
      <c r="M4" s="134"/>
      <c r="N4" s="134"/>
    </row>
    <row r="5" spans="1:19" ht="13.5" customHeight="1">
      <c r="A5" s="260" t="s">
        <v>5</v>
      </c>
      <c r="B5" s="261" t="s">
        <v>6</v>
      </c>
      <c r="C5" s="261" t="s">
        <v>7</v>
      </c>
      <c r="D5" s="261" t="s">
        <v>8</v>
      </c>
      <c r="E5" s="260" t="s">
        <v>5</v>
      </c>
      <c r="F5" s="261" t="s">
        <v>9</v>
      </c>
      <c r="G5" s="257" t="s">
        <v>7</v>
      </c>
      <c r="H5" s="258"/>
      <c r="I5" s="258"/>
      <c r="J5" s="258"/>
      <c r="K5" s="259"/>
      <c r="L5" s="261" t="s">
        <v>8</v>
      </c>
      <c r="M5" s="135"/>
      <c r="N5" s="135"/>
      <c r="O5" s="267" t="s">
        <v>10</v>
      </c>
      <c r="P5" s="267"/>
      <c r="Q5" s="255" t="s">
        <v>11</v>
      </c>
      <c r="R5" s="256" t="s">
        <v>12</v>
      </c>
      <c r="S5" s="256"/>
    </row>
    <row r="6" spans="1:19" ht="13.5" customHeight="1">
      <c r="A6" s="260"/>
      <c r="B6" s="261"/>
      <c r="C6" s="261"/>
      <c r="D6" s="261"/>
      <c r="E6" s="260"/>
      <c r="F6" s="261"/>
      <c r="G6" s="262" t="s">
        <v>13</v>
      </c>
      <c r="H6" s="257" t="s">
        <v>14</v>
      </c>
      <c r="I6" s="258"/>
      <c r="J6" s="259"/>
      <c r="K6" s="262" t="s">
        <v>15</v>
      </c>
      <c r="L6" s="261"/>
      <c r="M6" s="135"/>
      <c r="N6" s="135"/>
      <c r="O6" s="252"/>
      <c r="P6" s="252"/>
      <c r="Q6" s="255"/>
      <c r="R6" s="253" t="s">
        <v>16</v>
      </c>
      <c r="S6" s="253"/>
    </row>
    <row r="7" spans="1:19">
      <c r="A7" s="260"/>
      <c r="B7" s="261"/>
      <c r="C7" s="261"/>
      <c r="D7" s="261"/>
      <c r="E7" s="260"/>
      <c r="F7" s="261"/>
      <c r="G7" s="263"/>
      <c r="H7" s="251" t="s">
        <v>17</v>
      </c>
      <c r="I7" s="251" t="s">
        <v>18</v>
      </c>
      <c r="J7" s="254" t="s">
        <v>19</v>
      </c>
      <c r="K7" s="263"/>
      <c r="L7" s="261"/>
      <c r="M7" s="135"/>
      <c r="N7" s="135"/>
      <c r="O7" s="251" t="s">
        <v>18</v>
      </c>
      <c r="P7" s="254" t="s">
        <v>19</v>
      </c>
    </row>
    <row r="8" spans="1:19" s="95" customFormat="1">
      <c r="A8" s="104" t="s">
        <v>20</v>
      </c>
      <c r="B8" s="100">
        <v>93000</v>
      </c>
      <c r="C8" s="100"/>
      <c r="D8" s="100">
        <f>B8+C8</f>
        <v>93000</v>
      </c>
      <c r="E8" s="99" t="s">
        <v>21</v>
      </c>
      <c r="F8" s="100">
        <v>49132</v>
      </c>
      <c r="G8" s="114">
        <f>H8+K8</f>
        <v>5179</v>
      </c>
      <c r="H8" s="100">
        <f t="shared" ref="H8:H30" si="0">I8+J8</f>
        <v>5179</v>
      </c>
      <c r="I8" s="100">
        <f>O8</f>
        <v>5787</v>
      </c>
      <c r="J8" s="100">
        <f>P8+Q8</f>
        <v>-608</v>
      </c>
      <c r="K8" s="100"/>
      <c r="L8" s="114">
        <f>F8+G8</f>
        <v>54311</v>
      </c>
      <c r="M8" s="136"/>
      <c r="N8" s="136"/>
      <c r="O8" s="96">
        <v>5787</v>
      </c>
      <c r="P8" s="96">
        <v>-608</v>
      </c>
      <c r="Q8" s="120"/>
      <c r="R8" s="140"/>
      <c r="S8" s="140"/>
    </row>
    <row r="9" spans="1:19">
      <c r="A9" s="104" t="s">
        <v>22</v>
      </c>
      <c r="B9" s="100">
        <v>50918</v>
      </c>
      <c r="C9" s="100"/>
      <c r="D9" s="100">
        <f>B9+C9</f>
        <v>50918</v>
      </c>
      <c r="E9" s="99" t="s">
        <v>23</v>
      </c>
      <c r="F9" s="100">
        <v>319</v>
      </c>
      <c r="G9" s="114">
        <f t="shared" ref="G9:G30" si="1">H9+K9</f>
        <v>-18</v>
      </c>
      <c r="H9" s="100">
        <f t="shared" si="0"/>
        <v>-18</v>
      </c>
      <c r="I9" s="100">
        <f t="shared" ref="I9:I29" si="2">O9</f>
        <v>0</v>
      </c>
      <c r="J9" s="100">
        <f t="shared" ref="J9:J29" si="3">P9+Q9</f>
        <v>-18</v>
      </c>
      <c r="K9" s="100"/>
      <c r="L9" s="114">
        <f t="shared" ref="L9:L30" si="4">F9+G9</f>
        <v>301</v>
      </c>
      <c r="M9" s="136"/>
      <c r="N9" s="136"/>
      <c r="P9" s="96">
        <v>-18</v>
      </c>
      <c r="R9" s="140"/>
      <c r="S9" s="140"/>
    </row>
    <row r="10" spans="1:19" s="95" customFormat="1">
      <c r="A10" s="121" t="s">
        <v>24</v>
      </c>
      <c r="B10" s="108">
        <f>B8+B9</f>
        <v>143918</v>
      </c>
      <c r="C10" s="108">
        <f>C8+C9</f>
        <v>0</v>
      </c>
      <c r="D10" s="108">
        <f>B10+C10</f>
        <v>143918</v>
      </c>
      <c r="E10" s="99" t="s">
        <v>25</v>
      </c>
      <c r="F10" s="100">
        <v>20375</v>
      </c>
      <c r="G10" s="114">
        <f t="shared" si="1"/>
        <v>1994</v>
      </c>
      <c r="H10" s="100">
        <f t="shared" si="0"/>
        <v>1994</v>
      </c>
      <c r="I10" s="100">
        <f t="shared" si="2"/>
        <v>2536</v>
      </c>
      <c r="J10" s="100">
        <f t="shared" si="3"/>
        <v>-542</v>
      </c>
      <c r="K10" s="100"/>
      <c r="L10" s="114">
        <f t="shared" si="4"/>
        <v>22369</v>
      </c>
      <c r="M10" s="136"/>
      <c r="N10" s="136"/>
      <c r="O10" s="96">
        <v>2536</v>
      </c>
      <c r="P10" s="96">
        <v>-542</v>
      </c>
      <c r="Q10" s="120"/>
      <c r="R10" s="140"/>
      <c r="S10" s="140"/>
    </row>
    <row r="11" spans="1:19">
      <c r="A11" s="99"/>
      <c r="B11" s="100"/>
      <c r="C11" s="100"/>
      <c r="D11" s="108"/>
      <c r="E11" s="99" t="s">
        <v>26</v>
      </c>
      <c r="F11" s="100">
        <v>75055</v>
      </c>
      <c r="G11" s="114">
        <f t="shared" si="1"/>
        <v>-2279</v>
      </c>
      <c r="H11" s="100">
        <f t="shared" si="0"/>
        <v>-2279</v>
      </c>
      <c r="I11" s="100">
        <f t="shared" si="2"/>
        <v>1054</v>
      </c>
      <c r="J11" s="100">
        <f t="shared" si="3"/>
        <v>-3333</v>
      </c>
      <c r="K11" s="100"/>
      <c r="L11" s="114">
        <f t="shared" si="4"/>
        <v>72776</v>
      </c>
      <c r="M11" s="136"/>
      <c r="N11" s="136"/>
      <c r="O11" s="96">
        <v>1054</v>
      </c>
      <c r="P11" s="96">
        <v>-3333</v>
      </c>
      <c r="R11" s="140"/>
      <c r="S11" s="140"/>
    </row>
    <row r="12" spans="1:19">
      <c r="A12" s="105"/>
      <c r="B12" s="105"/>
      <c r="C12" s="105"/>
      <c r="D12" s="105"/>
      <c r="E12" s="99" t="s">
        <v>27</v>
      </c>
      <c r="F12" s="100">
        <v>9062</v>
      </c>
      <c r="G12" s="114">
        <f t="shared" si="1"/>
        <v>-1243</v>
      </c>
      <c r="H12" s="100">
        <f t="shared" si="0"/>
        <v>-1243</v>
      </c>
      <c r="I12" s="100">
        <f t="shared" si="2"/>
        <v>4105</v>
      </c>
      <c r="J12" s="100">
        <f t="shared" si="3"/>
        <v>-5348</v>
      </c>
      <c r="K12" s="100"/>
      <c r="L12" s="114">
        <f t="shared" si="4"/>
        <v>7819</v>
      </c>
      <c r="M12" s="136"/>
      <c r="N12" s="136"/>
      <c r="O12" s="96">
        <v>4105</v>
      </c>
      <c r="P12" s="96">
        <v>-5348</v>
      </c>
      <c r="R12" s="140"/>
      <c r="S12" s="140"/>
    </row>
    <row r="13" spans="1:19" s="95" customFormat="1">
      <c r="A13" s="122"/>
      <c r="B13" s="122"/>
      <c r="C13" s="122"/>
      <c r="D13" s="122"/>
      <c r="E13" s="99" t="s">
        <v>28</v>
      </c>
      <c r="F13" s="100">
        <v>7329</v>
      </c>
      <c r="G13" s="114">
        <f t="shared" si="1"/>
        <v>-271</v>
      </c>
      <c r="H13" s="100">
        <f t="shared" si="0"/>
        <v>-271</v>
      </c>
      <c r="I13" s="100">
        <f t="shared" si="2"/>
        <v>581</v>
      </c>
      <c r="J13" s="100">
        <f t="shared" si="3"/>
        <v>-852</v>
      </c>
      <c r="K13" s="100"/>
      <c r="L13" s="114">
        <f t="shared" si="4"/>
        <v>7058</v>
      </c>
      <c r="M13" s="136"/>
      <c r="N13" s="136"/>
      <c r="O13" s="96">
        <v>581</v>
      </c>
      <c r="P13" s="96">
        <v>-852</v>
      </c>
      <c r="Q13" s="120"/>
      <c r="R13" s="140"/>
      <c r="S13" s="140"/>
    </row>
    <row r="14" spans="1:19">
      <c r="A14" s="105"/>
      <c r="B14" s="105"/>
      <c r="C14" s="105"/>
      <c r="D14" s="105"/>
      <c r="E14" s="99" t="s">
        <v>29</v>
      </c>
      <c r="F14" s="100">
        <v>82440</v>
      </c>
      <c r="G14" s="114">
        <f t="shared" si="1"/>
        <v>1658</v>
      </c>
      <c r="H14" s="100">
        <f t="shared" si="0"/>
        <v>1658</v>
      </c>
      <c r="I14" s="100">
        <f t="shared" si="2"/>
        <v>3269</v>
      </c>
      <c r="J14" s="100">
        <f t="shared" si="3"/>
        <v>-1611</v>
      </c>
      <c r="K14" s="100"/>
      <c r="L14" s="114">
        <f t="shared" si="4"/>
        <v>84098</v>
      </c>
      <c r="M14" s="136"/>
      <c r="N14" s="136"/>
      <c r="O14" s="96">
        <v>3269</v>
      </c>
      <c r="P14" s="96">
        <v>-1611</v>
      </c>
      <c r="R14" s="140"/>
      <c r="S14" s="140"/>
    </row>
    <row r="15" spans="1:19">
      <c r="A15" s="105"/>
      <c r="B15" s="105"/>
      <c r="C15" s="105"/>
      <c r="D15" s="105"/>
      <c r="E15" s="99" t="s">
        <v>30</v>
      </c>
      <c r="F15" s="100">
        <v>61648</v>
      </c>
      <c r="G15" s="114">
        <f t="shared" si="1"/>
        <v>-694</v>
      </c>
      <c r="H15" s="100">
        <f t="shared" si="0"/>
        <v>-694</v>
      </c>
      <c r="I15" s="100">
        <f t="shared" si="2"/>
        <v>1256</v>
      </c>
      <c r="J15" s="100">
        <f t="shared" si="3"/>
        <v>-1950</v>
      </c>
      <c r="K15" s="100"/>
      <c r="L15" s="114">
        <f t="shared" si="4"/>
        <v>60954</v>
      </c>
      <c r="M15" s="136"/>
      <c r="N15" s="136"/>
      <c r="O15" s="96">
        <v>1256</v>
      </c>
      <c r="P15" s="96">
        <v>-1950</v>
      </c>
      <c r="R15" s="140"/>
      <c r="S15" s="140"/>
    </row>
    <row r="16" spans="1:19">
      <c r="A16" s="105"/>
      <c r="B16" s="105"/>
      <c r="C16" s="105"/>
      <c r="D16" s="105"/>
      <c r="E16" s="99" t="s">
        <v>31</v>
      </c>
      <c r="F16" s="100">
        <v>3002</v>
      </c>
      <c r="G16" s="114">
        <f t="shared" si="1"/>
        <v>-349</v>
      </c>
      <c r="H16" s="100">
        <f t="shared" si="0"/>
        <v>-349</v>
      </c>
      <c r="I16" s="100">
        <f t="shared" si="2"/>
        <v>1252</v>
      </c>
      <c r="J16" s="100">
        <f t="shared" si="3"/>
        <v>-1601</v>
      </c>
      <c r="K16" s="100"/>
      <c r="L16" s="114">
        <f t="shared" si="4"/>
        <v>2653</v>
      </c>
      <c r="M16" s="136"/>
      <c r="N16" s="136"/>
      <c r="O16" s="96">
        <v>1252</v>
      </c>
      <c r="P16" s="96">
        <v>-1601</v>
      </c>
      <c r="R16" s="140"/>
      <c r="S16" s="140"/>
    </row>
    <row r="17" spans="1:19">
      <c r="A17" s="105"/>
      <c r="B17" s="105"/>
      <c r="C17" s="105"/>
      <c r="D17" s="105"/>
      <c r="E17" s="99" t="s">
        <v>32</v>
      </c>
      <c r="F17" s="100">
        <v>7412</v>
      </c>
      <c r="G17" s="114">
        <f t="shared" si="1"/>
        <v>12688</v>
      </c>
      <c r="H17" s="100">
        <f t="shared" si="0"/>
        <v>12688</v>
      </c>
      <c r="I17" s="100">
        <f t="shared" si="2"/>
        <v>13116</v>
      </c>
      <c r="J17" s="100">
        <f t="shared" si="3"/>
        <v>-428</v>
      </c>
      <c r="K17" s="100"/>
      <c r="L17" s="114">
        <f t="shared" si="4"/>
        <v>20100</v>
      </c>
      <c r="M17" s="136"/>
      <c r="N17" s="136"/>
      <c r="O17" s="96">
        <v>13116</v>
      </c>
      <c r="P17" s="96">
        <v>-428</v>
      </c>
      <c r="R17" s="140"/>
      <c r="S17" s="140"/>
    </row>
    <row r="18" spans="1:19" s="95" customFormat="1">
      <c r="A18" s="122"/>
      <c r="B18" s="122"/>
      <c r="C18" s="122"/>
      <c r="D18" s="122"/>
      <c r="E18" s="99" t="s">
        <v>33</v>
      </c>
      <c r="F18" s="100">
        <v>97839</v>
      </c>
      <c r="G18" s="114">
        <f t="shared" si="1"/>
        <v>-15815</v>
      </c>
      <c r="H18" s="100">
        <f t="shared" si="0"/>
        <v>-15815</v>
      </c>
      <c r="I18" s="100">
        <f t="shared" si="2"/>
        <v>2389</v>
      </c>
      <c r="J18" s="100">
        <f t="shared" si="3"/>
        <v>-18204</v>
      </c>
      <c r="K18" s="100"/>
      <c r="L18" s="114">
        <f t="shared" si="4"/>
        <v>82024</v>
      </c>
      <c r="M18" s="136"/>
      <c r="N18" s="136"/>
      <c r="O18" s="96">
        <v>2389</v>
      </c>
      <c r="P18" s="96">
        <v>-18204</v>
      </c>
      <c r="Q18" s="120"/>
      <c r="R18" s="140"/>
      <c r="S18" s="140"/>
    </row>
    <row r="19" spans="1:19">
      <c r="A19" s="105"/>
      <c r="B19" s="123"/>
      <c r="C19" s="123"/>
      <c r="D19" s="123"/>
      <c r="E19" s="99" t="s">
        <v>34</v>
      </c>
      <c r="F19" s="100">
        <v>9600</v>
      </c>
      <c r="G19" s="114">
        <f t="shared" si="1"/>
        <v>3414</v>
      </c>
      <c r="H19" s="100">
        <f t="shared" si="0"/>
        <v>3414</v>
      </c>
      <c r="I19" s="100">
        <f t="shared" si="2"/>
        <v>8503</v>
      </c>
      <c r="J19" s="100">
        <f t="shared" si="3"/>
        <v>-5089</v>
      </c>
      <c r="K19" s="100"/>
      <c r="L19" s="114">
        <f t="shared" si="4"/>
        <v>13014</v>
      </c>
      <c r="M19" s="136"/>
      <c r="N19" s="136"/>
      <c r="O19" s="96">
        <v>8503</v>
      </c>
      <c r="P19" s="96">
        <v>-5089</v>
      </c>
      <c r="R19" s="140"/>
      <c r="S19" s="140"/>
    </row>
    <row r="20" spans="1:19" s="95" customFormat="1">
      <c r="A20" s="124"/>
      <c r="B20" s="111"/>
      <c r="C20" s="111"/>
      <c r="D20" s="111"/>
      <c r="E20" s="99" t="s">
        <v>35</v>
      </c>
      <c r="F20" s="100">
        <v>975</v>
      </c>
      <c r="G20" s="114">
        <f t="shared" si="1"/>
        <v>-421</v>
      </c>
      <c r="H20" s="100">
        <f t="shared" si="0"/>
        <v>-421</v>
      </c>
      <c r="I20" s="100">
        <f t="shared" si="2"/>
        <v>0</v>
      </c>
      <c r="J20" s="100">
        <f t="shared" si="3"/>
        <v>-421</v>
      </c>
      <c r="K20" s="100"/>
      <c r="L20" s="114">
        <f t="shared" si="4"/>
        <v>554</v>
      </c>
      <c r="M20" s="136"/>
      <c r="N20" s="136"/>
      <c r="O20" s="96"/>
      <c r="P20" s="96">
        <v>-421</v>
      </c>
      <c r="Q20" s="120"/>
      <c r="R20" s="140"/>
      <c r="S20" s="140"/>
    </row>
    <row r="21" spans="1:19">
      <c r="A21" s="104"/>
      <c r="B21" s="125"/>
      <c r="C21" s="125"/>
      <c r="D21" s="125"/>
      <c r="E21" s="99" t="s">
        <v>36</v>
      </c>
      <c r="F21" s="100">
        <v>526</v>
      </c>
      <c r="G21" s="114">
        <f t="shared" si="1"/>
        <v>-215</v>
      </c>
      <c r="H21" s="100">
        <f t="shared" si="0"/>
        <v>-215</v>
      </c>
      <c r="I21" s="100">
        <f t="shared" si="2"/>
        <v>0</v>
      </c>
      <c r="J21" s="100">
        <f t="shared" si="3"/>
        <v>-215</v>
      </c>
      <c r="K21" s="100"/>
      <c r="L21" s="114">
        <f t="shared" si="4"/>
        <v>311</v>
      </c>
      <c r="M21" s="136"/>
      <c r="N21" s="136"/>
      <c r="P21" s="96">
        <v>-215</v>
      </c>
      <c r="R21" s="140"/>
      <c r="S21" s="140"/>
    </row>
    <row r="22" spans="1:19" s="95" customFormat="1">
      <c r="A22" s="124"/>
      <c r="B22" s="111"/>
      <c r="C22" s="111"/>
      <c r="D22" s="111"/>
      <c r="E22" s="99" t="s">
        <v>37</v>
      </c>
      <c r="F22" s="100">
        <v>163</v>
      </c>
      <c r="G22" s="114">
        <f t="shared" si="1"/>
        <v>-133</v>
      </c>
      <c r="H22" s="100">
        <f t="shared" si="0"/>
        <v>-133</v>
      </c>
      <c r="I22" s="100">
        <f t="shared" si="2"/>
        <v>30</v>
      </c>
      <c r="J22" s="100">
        <f t="shared" si="3"/>
        <v>-163</v>
      </c>
      <c r="K22" s="100"/>
      <c r="L22" s="114">
        <f t="shared" si="4"/>
        <v>30</v>
      </c>
      <c r="M22" s="136"/>
      <c r="N22" s="136"/>
      <c r="O22" s="96">
        <v>30</v>
      </c>
      <c r="P22" s="96">
        <v>-163</v>
      </c>
      <c r="Q22" s="120"/>
      <c r="R22" s="140"/>
      <c r="S22" s="140"/>
    </row>
    <row r="23" spans="1:19">
      <c r="A23" s="104"/>
      <c r="B23" s="125"/>
      <c r="C23" s="125"/>
      <c r="D23" s="125"/>
      <c r="E23" s="99" t="s">
        <v>38</v>
      </c>
      <c r="F23" s="100">
        <v>16838</v>
      </c>
      <c r="G23" s="114">
        <f t="shared" si="1"/>
        <v>1576</v>
      </c>
      <c r="H23" s="100">
        <f t="shared" si="0"/>
        <v>1576</v>
      </c>
      <c r="I23" s="100">
        <f t="shared" si="2"/>
        <v>2988</v>
      </c>
      <c r="J23" s="100">
        <f t="shared" si="3"/>
        <v>-1412</v>
      </c>
      <c r="K23" s="100"/>
      <c r="L23" s="114">
        <f t="shared" si="4"/>
        <v>18414</v>
      </c>
      <c r="M23" s="136"/>
      <c r="N23" s="136"/>
      <c r="O23" s="96">
        <v>2988</v>
      </c>
      <c r="P23" s="96">
        <v>-1412</v>
      </c>
      <c r="R23" s="140"/>
      <c r="S23" s="140"/>
    </row>
    <row r="24" spans="1:19" s="95" customFormat="1">
      <c r="A24" s="124"/>
      <c r="B24" s="111"/>
      <c r="C24" s="111"/>
      <c r="D24" s="111"/>
      <c r="E24" s="99" t="s">
        <v>39</v>
      </c>
      <c r="F24" s="100">
        <v>11450</v>
      </c>
      <c r="G24" s="114">
        <f t="shared" si="1"/>
        <v>-1810</v>
      </c>
      <c r="H24" s="100">
        <f t="shared" si="0"/>
        <v>-1810</v>
      </c>
      <c r="I24" s="100">
        <f t="shared" si="2"/>
        <v>1</v>
      </c>
      <c r="J24" s="100">
        <f t="shared" si="3"/>
        <v>-1811</v>
      </c>
      <c r="K24" s="100"/>
      <c r="L24" s="114">
        <f t="shared" si="4"/>
        <v>9640</v>
      </c>
      <c r="M24" s="136"/>
      <c r="N24" s="136"/>
      <c r="O24" s="96">
        <v>1</v>
      </c>
      <c r="P24" s="96">
        <v>-1811</v>
      </c>
      <c r="Q24" s="120"/>
      <c r="R24" s="140"/>
      <c r="S24" s="140"/>
    </row>
    <row r="25" spans="1:19">
      <c r="A25" s="126"/>
      <c r="B25" s="125"/>
      <c r="C25" s="125"/>
      <c r="D25" s="125"/>
      <c r="E25" s="99" t="s">
        <v>40</v>
      </c>
      <c r="F25" s="100">
        <v>1483</v>
      </c>
      <c r="G25" s="114">
        <f t="shared" si="1"/>
        <v>-620</v>
      </c>
      <c r="H25" s="100">
        <f t="shared" si="0"/>
        <v>-620</v>
      </c>
      <c r="I25" s="100">
        <f t="shared" si="2"/>
        <v>0</v>
      </c>
      <c r="J25" s="100">
        <f t="shared" si="3"/>
        <v>-620</v>
      </c>
      <c r="K25" s="100"/>
      <c r="L25" s="114">
        <f t="shared" si="4"/>
        <v>863</v>
      </c>
      <c r="M25" s="136"/>
      <c r="N25" s="136"/>
      <c r="P25" s="96">
        <v>-620</v>
      </c>
      <c r="R25" s="140"/>
      <c r="S25" s="140"/>
    </row>
    <row r="26" spans="1:19">
      <c r="A26" s="104"/>
      <c r="B26" s="125"/>
      <c r="C26" s="125"/>
      <c r="D26" s="125"/>
      <c r="E26" s="99" t="s">
        <v>41</v>
      </c>
      <c r="F26" s="100">
        <v>3405</v>
      </c>
      <c r="G26" s="114">
        <f t="shared" si="1"/>
        <v>-62</v>
      </c>
      <c r="H26" s="100">
        <f t="shared" si="0"/>
        <v>-62</v>
      </c>
      <c r="I26" s="100">
        <f t="shared" si="2"/>
        <v>0</v>
      </c>
      <c r="J26" s="100">
        <f t="shared" si="3"/>
        <v>-62</v>
      </c>
      <c r="K26" s="100"/>
      <c r="L26" s="114">
        <f t="shared" si="4"/>
        <v>3343</v>
      </c>
      <c r="M26" s="136"/>
      <c r="N26" s="136"/>
      <c r="P26" s="96">
        <v>-62</v>
      </c>
      <c r="R26" s="140"/>
      <c r="S26" s="140"/>
    </row>
    <row r="27" spans="1:19">
      <c r="A27" s="107"/>
      <c r="B27" s="111"/>
      <c r="C27" s="111"/>
      <c r="D27" s="111"/>
      <c r="E27" s="99" t="s">
        <v>42</v>
      </c>
      <c r="F27" s="100">
        <v>3083</v>
      </c>
      <c r="G27" s="114">
        <f t="shared" si="1"/>
        <v>2231</v>
      </c>
      <c r="H27" s="100">
        <f t="shared" si="0"/>
        <v>2231</v>
      </c>
      <c r="I27" s="100">
        <f t="shared" si="2"/>
        <v>2231</v>
      </c>
      <c r="J27" s="100">
        <f t="shared" si="3"/>
        <v>0</v>
      </c>
      <c r="K27" s="100"/>
      <c r="L27" s="114">
        <f t="shared" si="4"/>
        <v>5314</v>
      </c>
      <c r="M27" s="136"/>
      <c r="N27" s="136"/>
      <c r="O27" s="96">
        <v>2231</v>
      </c>
      <c r="R27" s="140"/>
    </row>
    <row r="28" spans="1:19">
      <c r="A28" s="107"/>
      <c r="B28" s="111"/>
      <c r="C28" s="111"/>
      <c r="D28" s="111"/>
      <c r="E28" s="99" t="s">
        <v>43</v>
      </c>
      <c r="F28" s="100">
        <v>38</v>
      </c>
      <c r="G28" s="114">
        <f t="shared" si="1"/>
        <v>2</v>
      </c>
      <c r="H28" s="100">
        <f t="shared" si="0"/>
        <v>2</v>
      </c>
      <c r="I28" s="100">
        <f t="shared" si="2"/>
        <v>2</v>
      </c>
      <c r="J28" s="100">
        <f t="shared" si="3"/>
        <v>0</v>
      </c>
      <c r="K28" s="100"/>
      <c r="L28" s="114">
        <f t="shared" si="4"/>
        <v>40</v>
      </c>
      <c r="M28" s="136"/>
      <c r="N28" s="136"/>
      <c r="O28" s="96">
        <v>2</v>
      </c>
      <c r="R28" s="140"/>
    </row>
    <row r="29" spans="1:19">
      <c r="A29" s="107"/>
      <c r="B29" s="105"/>
      <c r="C29" s="127"/>
      <c r="D29" s="111"/>
      <c r="E29" s="99" t="s">
        <v>44</v>
      </c>
      <c r="F29" s="100">
        <v>12487</v>
      </c>
      <c r="G29" s="114">
        <f t="shared" si="1"/>
        <v>-96</v>
      </c>
      <c r="H29" s="100">
        <f t="shared" si="0"/>
        <v>-96</v>
      </c>
      <c r="I29" s="100">
        <f t="shared" si="2"/>
        <v>50</v>
      </c>
      <c r="J29" s="100">
        <f t="shared" si="3"/>
        <v>-146</v>
      </c>
      <c r="K29" s="100"/>
      <c r="L29" s="114">
        <f t="shared" si="4"/>
        <v>12391</v>
      </c>
      <c r="M29" s="136"/>
      <c r="N29" s="136"/>
      <c r="O29" s="96">
        <v>50</v>
      </c>
      <c r="P29" s="96">
        <v>-146</v>
      </c>
      <c r="R29" s="140"/>
    </row>
    <row r="30" spans="1:19">
      <c r="A30" s="111"/>
      <c r="B30" s="111"/>
      <c r="C30" s="111"/>
      <c r="D30" s="111"/>
      <c r="E30" s="99" t="s">
        <v>45</v>
      </c>
      <c r="F30" s="100">
        <v>1500</v>
      </c>
      <c r="G30" s="114">
        <f t="shared" si="1"/>
        <v>0</v>
      </c>
      <c r="H30" s="100">
        <f t="shared" si="0"/>
        <v>0</v>
      </c>
      <c r="I30" s="100"/>
      <c r="J30" s="100"/>
      <c r="K30" s="100"/>
      <c r="L30" s="114">
        <f t="shared" si="4"/>
        <v>1500</v>
      </c>
      <c r="M30" s="136"/>
      <c r="N30" s="136"/>
      <c r="R30" s="140"/>
    </row>
    <row r="31" spans="1:19">
      <c r="A31" s="105"/>
      <c r="B31" s="105"/>
      <c r="C31" s="105"/>
      <c r="D31" s="105"/>
      <c r="E31" s="131" t="s">
        <v>46</v>
      </c>
      <c r="F31" s="116">
        <f t="shared" ref="F31:K31" si="5">SUM(F8:F30)</f>
        <v>475161</v>
      </c>
      <c r="G31" s="116">
        <f>SUM(G8:G30)</f>
        <v>4716</v>
      </c>
      <c r="H31" s="116">
        <f t="shared" si="5"/>
        <v>4716</v>
      </c>
      <c r="I31" s="116">
        <f t="shared" si="5"/>
        <v>49150</v>
      </c>
      <c r="J31" s="116">
        <f t="shared" si="5"/>
        <v>-44434</v>
      </c>
      <c r="K31" s="116">
        <f t="shared" si="5"/>
        <v>0</v>
      </c>
      <c r="L31" s="116">
        <v>450000</v>
      </c>
      <c r="M31" s="137"/>
      <c r="N31" s="137"/>
      <c r="O31" s="96">
        <f>SUM(O8:O30)</f>
        <v>49150</v>
      </c>
      <c r="P31" s="96">
        <f>SUM(P8:P30)</f>
        <v>-44434</v>
      </c>
      <c r="Q31" s="96">
        <f>SUM(Q8:Q30)</f>
        <v>0</v>
      </c>
      <c r="S31" s="120"/>
    </row>
    <row r="32" spans="1:19">
      <c r="A32" s="109" t="s">
        <v>47</v>
      </c>
      <c r="B32" s="108">
        <f>B33+B34+B35+B36+B38+B37+B40+B39</f>
        <v>389285</v>
      </c>
      <c r="C32" s="108">
        <f>C33+C34+C35+C36+C38+C37+C40+C39</f>
        <v>7884</v>
      </c>
      <c r="D32" s="108">
        <f>D33+D34+D35+D36+D38+D37+D40+D39</f>
        <v>315236</v>
      </c>
      <c r="E32" s="109" t="s">
        <v>48</v>
      </c>
      <c r="F32" s="108">
        <f>F33+F34+F35+F36+F37</f>
        <v>58042</v>
      </c>
      <c r="G32" s="108">
        <f t="shared" ref="G32:L32" si="6">G33+G34+G35+G36+G37</f>
        <v>3168</v>
      </c>
      <c r="H32" s="108">
        <f t="shared" si="6"/>
        <v>3168</v>
      </c>
      <c r="I32" s="108">
        <f t="shared" si="6"/>
        <v>3168</v>
      </c>
      <c r="J32" s="108">
        <f t="shared" si="6"/>
        <v>0</v>
      </c>
      <c r="K32" s="108">
        <f t="shared" si="6"/>
        <v>0</v>
      </c>
      <c r="L32" s="108">
        <f t="shared" si="6"/>
        <v>61210</v>
      </c>
      <c r="M32" s="138"/>
      <c r="N32" s="137"/>
    </row>
    <row r="33" spans="1:17">
      <c r="A33" s="128" t="s">
        <v>49</v>
      </c>
      <c r="B33" s="100">
        <v>13690</v>
      </c>
      <c r="C33" s="100"/>
      <c r="D33" s="100">
        <f>B33+C33</f>
        <v>13690</v>
      </c>
      <c r="E33" s="101" t="s">
        <v>50</v>
      </c>
      <c r="F33" s="100">
        <v>3484</v>
      </c>
      <c r="G33" s="114">
        <f>H33+K33</f>
        <v>0</v>
      </c>
      <c r="H33" s="100">
        <f>I33+J33</f>
        <v>0</v>
      </c>
      <c r="I33" s="100"/>
      <c r="J33" s="100"/>
      <c r="K33" s="100"/>
      <c r="L33" s="114">
        <f>F33+G33</f>
        <v>3484</v>
      </c>
      <c r="M33" s="136"/>
      <c r="N33" s="136"/>
    </row>
    <row r="34" spans="1:17">
      <c r="A34" s="128" t="s">
        <v>51</v>
      </c>
      <c r="B34" s="100">
        <v>120000</v>
      </c>
      <c r="C34" s="100"/>
      <c r="D34" s="100">
        <f t="shared" ref="D34:D40" si="7">B34+C34</f>
        <v>120000</v>
      </c>
      <c r="E34" s="101" t="s">
        <v>52</v>
      </c>
      <c r="F34" s="100">
        <v>8619</v>
      </c>
      <c r="G34" s="114">
        <f>H34+K34</f>
        <v>0</v>
      </c>
      <c r="H34" s="100">
        <f>I34+J34</f>
        <v>0</v>
      </c>
      <c r="I34" s="100"/>
      <c r="J34" s="100"/>
      <c r="K34" s="100"/>
      <c r="L34" s="114">
        <f>F34+G34</f>
        <v>8619</v>
      </c>
      <c r="M34" s="136"/>
      <c r="N34" s="136"/>
    </row>
    <row r="35" spans="1:17">
      <c r="A35" s="128" t="s">
        <v>53</v>
      </c>
      <c r="B35" s="100">
        <v>64096</v>
      </c>
      <c r="C35" s="100">
        <v>1168</v>
      </c>
      <c r="D35" s="100">
        <f t="shared" si="7"/>
        <v>65264</v>
      </c>
      <c r="E35" s="101" t="s">
        <v>54</v>
      </c>
      <c r="F35" s="100">
        <v>0</v>
      </c>
      <c r="G35" s="114">
        <f>H35+K35</f>
        <v>0</v>
      </c>
      <c r="H35" s="100">
        <f>I35+J35</f>
        <v>0</v>
      </c>
      <c r="I35" s="100"/>
      <c r="J35" s="100"/>
      <c r="K35" s="100"/>
      <c r="L35" s="114">
        <f>F35+G35</f>
        <v>0</v>
      </c>
      <c r="M35" s="136"/>
      <c r="N35" s="136"/>
      <c r="Q35" s="96"/>
    </row>
    <row r="36" spans="1:17">
      <c r="A36" s="128" t="s">
        <v>55</v>
      </c>
      <c r="B36" s="100">
        <v>25641</v>
      </c>
      <c r="C36" s="100"/>
      <c r="D36" s="100">
        <f t="shared" si="7"/>
        <v>25641</v>
      </c>
      <c r="E36" s="129" t="s">
        <v>1190</v>
      </c>
      <c r="F36" s="100">
        <v>45939</v>
      </c>
      <c r="G36" s="114">
        <f>H36+K36</f>
        <v>1168</v>
      </c>
      <c r="H36" s="100">
        <f>I36+J36</f>
        <v>1168</v>
      </c>
      <c r="I36" s="100">
        <v>1168</v>
      </c>
      <c r="J36" s="100"/>
      <c r="K36" s="100"/>
      <c r="L36" s="114">
        <f>F36+G36</f>
        <v>47107</v>
      </c>
      <c r="M36" s="136"/>
      <c r="N36" s="136"/>
      <c r="Q36" s="96"/>
    </row>
    <row r="37" spans="1:17">
      <c r="A37" s="129" t="s">
        <v>56</v>
      </c>
      <c r="B37" s="100">
        <v>45641</v>
      </c>
      <c r="C37" s="100"/>
      <c r="D37" s="100">
        <f t="shared" si="7"/>
        <v>45641</v>
      </c>
      <c r="E37" s="99" t="s">
        <v>1191</v>
      </c>
      <c r="F37" s="100">
        <v>0</v>
      </c>
      <c r="G37" s="114">
        <f>H37+K37</f>
        <v>2000</v>
      </c>
      <c r="H37" s="100">
        <f>I37+J37</f>
        <v>2000</v>
      </c>
      <c r="I37" s="100">
        <v>2000</v>
      </c>
      <c r="J37" s="100"/>
      <c r="K37" s="100"/>
      <c r="L37" s="114">
        <f>F37+G37</f>
        <v>2000</v>
      </c>
      <c r="M37" s="136"/>
      <c r="N37" s="136"/>
      <c r="Q37" s="96"/>
    </row>
    <row r="38" spans="1:17">
      <c r="A38" s="128" t="s">
        <v>57</v>
      </c>
      <c r="B38" s="100">
        <v>23285</v>
      </c>
      <c r="C38" s="100">
        <v>6716</v>
      </c>
      <c r="D38" s="100"/>
      <c r="E38" s="129"/>
      <c r="F38" s="100"/>
      <c r="G38" s="114"/>
      <c r="H38" s="100"/>
      <c r="I38" s="100"/>
      <c r="J38" s="100"/>
      <c r="K38" s="100"/>
      <c r="L38" s="114"/>
      <c r="M38" s="136"/>
      <c r="N38" s="136"/>
      <c r="Q38" s="96"/>
    </row>
    <row r="39" spans="1:17">
      <c r="A39" s="128" t="s">
        <v>58</v>
      </c>
      <c r="B39" s="100">
        <v>51932</v>
      </c>
      <c r="C39" s="100"/>
      <c r="D39" s="100"/>
      <c r="E39" s="129"/>
      <c r="F39" s="100"/>
      <c r="G39" s="114"/>
      <c r="H39" s="100"/>
      <c r="I39" s="100"/>
      <c r="J39" s="100"/>
      <c r="K39" s="100"/>
      <c r="L39" s="114"/>
      <c r="M39" s="136"/>
      <c r="N39" s="136"/>
      <c r="Q39" s="96"/>
    </row>
    <row r="40" spans="1:17">
      <c r="A40" s="128" t="s">
        <v>59</v>
      </c>
      <c r="B40" s="100">
        <v>45000</v>
      </c>
      <c r="C40" s="100"/>
      <c r="D40" s="100">
        <f t="shared" si="7"/>
        <v>45000</v>
      </c>
      <c r="E40" s="129"/>
      <c r="F40" s="100"/>
      <c r="G40" s="114"/>
      <c r="H40" s="100"/>
      <c r="I40" s="100"/>
      <c r="J40" s="100"/>
      <c r="K40" s="100"/>
      <c r="L40" s="114"/>
      <c r="M40" s="136"/>
      <c r="N40" s="136"/>
      <c r="Q40" s="96"/>
    </row>
    <row r="41" spans="1:17">
      <c r="A41" s="130" t="s">
        <v>60</v>
      </c>
      <c r="B41" s="108">
        <f>B10+B32</f>
        <v>533203</v>
      </c>
      <c r="C41" s="108">
        <f>C10+C32</f>
        <v>7884</v>
      </c>
      <c r="D41" s="108">
        <f>D10+D32</f>
        <v>459154</v>
      </c>
      <c r="E41" s="251" t="s">
        <v>61</v>
      </c>
      <c r="F41" s="116">
        <f t="shared" ref="F41:L41" si="8">F31+F32</f>
        <v>533203</v>
      </c>
      <c r="G41" s="116">
        <f>H41+K41</f>
        <v>7884</v>
      </c>
      <c r="H41" s="116">
        <f t="shared" si="8"/>
        <v>7884</v>
      </c>
      <c r="I41" s="116">
        <f t="shared" si="8"/>
        <v>52318</v>
      </c>
      <c r="J41" s="116">
        <f t="shared" si="8"/>
        <v>-44434</v>
      </c>
      <c r="K41" s="116">
        <f t="shared" si="8"/>
        <v>0</v>
      </c>
      <c r="L41" s="116">
        <f t="shared" si="8"/>
        <v>511210</v>
      </c>
      <c r="M41" s="137"/>
      <c r="N41" s="137"/>
      <c r="Q41" s="96"/>
    </row>
    <row r="42" spans="1:17">
      <c r="A42" s="105"/>
      <c r="B42" s="105"/>
      <c r="C42" s="105"/>
      <c r="D42" s="105"/>
      <c r="E42" s="251" t="s">
        <v>62</v>
      </c>
      <c r="F42" s="114">
        <f>B41-F41</f>
        <v>0</v>
      </c>
      <c r="G42" s="132"/>
      <c r="H42" s="133"/>
      <c r="I42" s="133"/>
      <c r="J42" s="112"/>
      <c r="K42" s="112"/>
      <c r="L42" s="132">
        <f>D41-L41</f>
        <v>-52056</v>
      </c>
      <c r="M42" s="139"/>
      <c r="N42" s="139"/>
      <c r="Q42" s="96"/>
    </row>
    <row r="47" spans="1:17">
      <c r="F47" s="117"/>
      <c r="H47" s="117"/>
      <c r="I47" s="117"/>
      <c r="J47" s="117"/>
      <c r="K47" s="117"/>
      <c r="Q47" s="96"/>
    </row>
  </sheetData>
  <mergeCells count="16">
    <mergeCell ref="A2:L2"/>
    <mergeCell ref="A4:D4"/>
    <mergeCell ref="E4:L4"/>
    <mergeCell ref="G5:K5"/>
    <mergeCell ref="O5:P5"/>
    <mergeCell ref="R5:S5"/>
    <mergeCell ref="H6:J6"/>
    <mergeCell ref="A5:A7"/>
    <mergeCell ref="B5:B7"/>
    <mergeCell ref="C5:C7"/>
    <mergeCell ref="D5:D7"/>
    <mergeCell ref="E5:E7"/>
    <mergeCell ref="F5:F7"/>
    <mergeCell ref="G6:G7"/>
    <mergeCell ref="K6:K7"/>
    <mergeCell ref="L5:L7"/>
  </mergeCells>
  <phoneticPr fontId="71" type="noConversion"/>
  <pageMargins left="0.70866141732283505" right="0.18" top="0.43" bottom="0.34" header="0.31496062992126" footer="0.31496062992126"/>
  <pageSetup paperSize="9" scale="84" orientation="landscape" r:id="rId1"/>
  <colBreaks count="1" manualBreakCount="1">
    <brk id="13"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O500"/>
  <sheetViews>
    <sheetView workbookViewId="0">
      <pane ySplit="4" topLeftCell="A128" activePane="bottomLeft" state="frozen"/>
      <selection pane="bottomLeft" activeCell="A144" sqref="A144:XFD144"/>
    </sheetView>
  </sheetViews>
  <sheetFormatPr defaultColWidth="9" defaultRowHeight="13.5"/>
  <cols>
    <col min="1" max="1" width="8.375" style="147" customWidth="1"/>
    <col min="2" max="2" width="32.125" style="148" customWidth="1"/>
    <col min="3" max="3" width="17.125" style="148" customWidth="1"/>
    <col min="4" max="4" width="46.25" style="198" customWidth="1"/>
    <col min="5" max="5" width="13.25" style="149" customWidth="1"/>
    <col min="6" max="6" width="18.75" style="150" customWidth="1"/>
    <col min="7" max="7" width="15" style="151" customWidth="1"/>
    <col min="8" max="8" width="38.75" style="147" customWidth="1"/>
    <col min="9" max="9" width="22" style="147" customWidth="1"/>
    <col min="10" max="16384" width="9" style="147"/>
  </cols>
  <sheetData>
    <row r="1" spans="1:15">
      <c r="A1" s="147" t="s">
        <v>63</v>
      </c>
    </row>
    <row r="2" spans="1:15" ht="25.5">
      <c r="A2" s="268" t="s">
        <v>1135</v>
      </c>
      <c r="B2" s="268"/>
      <c r="C2" s="268"/>
      <c r="D2" s="268"/>
      <c r="E2" s="268"/>
      <c r="F2" s="268"/>
      <c r="G2" s="268"/>
      <c r="H2" s="268"/>
    </row>
    <row r="3" spans="1:15">
      <c r="G3" s="269" t="s">
        <v>2</v>
      </c>
      <c r="H3" s="269"/>
    </row>
    <row r="4" spans="1:15" ht="27" customHeight="1">
      <c r="A4" s="152" t="s">
        <v>64</v>
      </c>
      <c r="B4" s="153" t="s">
        <v>65</v>
      </c>
      <c r="C4" s="153" t="s">
        <v>66</v>
      </c>
      <c r="D4" s="143" t="s">
        <v>5</v>
      </c>
      <c r="E4" s="154" t="s">
        <v>67</v>
      </c>
      <c r="F4" s="155" t="s">
        <v>7</v>
      </c>
      <c r="G4" s="156" t="s">
        <v>8</v>
      </c>
      <c r="H4" s="152" t="s">
        <v>68</v>
      </c>
    </row>
    <row r="5" spans="1:15" ht="39" customHeight="1">
      <c r="A5" s="152">
        <v>1</v>
      </c>
      <c r="B5" s="157" t="s">
        <v>81</v>
      </c>
      <c r="C5" s="157" t="s">
        <v>82</v>
      </c>
      <c r="D5" s="158" t="s">
        <v>83</v>
      </c>
      <c r="E5" s="159">
        <v>8000</v>
      </c>
      <c r="F5" s="160">
        <v>2500</v>
      </c>
      <c r="G5" s="161">
        <f t="shared" ref="G5:G69" si="0">E5+F5</f>
        <v>10500</v>
      </c>
      <c r="H5" s="162" t="s">
        <v>84</v>
      </c>
    </row>
    <row r="6" spans="1:15" ht="30.75" customHeight="1">
      <c r="A6" s="152">
        <v>2</v>
      </c>
      <c r="B6" s="153" t="s">
        <v>81</v>
      </c>
      <c r="C6" s="153" t="s">
        <v>85</v>
      </c>
      <c r="D6" s="163" t="s">
        <v>86</v>
      </c>
      <c r="E6" s="164">
        <v>0</v>
      </c>
      <c r="F6" s="146">
        <v>11</v>
      </c>
      <c r="G6" s="161">
        <f t="shared" si="0"/>
        <v>11</v>
      </c>
      <c r="H6" s="162" t="s">
        <v>87</v>
      </c>
    </row>
    <row r="7" spans="1:15" ht="39" customHeight="1">
      <c r="A7" s="152">
        <v>3</v>
      </c>
      <c r="B7" s="165" t="s">
        <v>1152</v>
      </c>
      <c r="C7" s="153" t="s">
        <v>610</v>
      </c>
      <c r="D7" s="166" t="s">
        <v>611</v>
      </c>
      <c r="E7" s="167">
        <v>5</v>
      </c>
      <c r="F7" s="168">
        <v>-5</v>
      </c>
      <c r="G7" s="161">
        <f t="shared" si="0"/>
        <v>0</v>
      </c>
      <c r="H7" s="162"/>
      <c r="O7" s="169"/>
    </row>
    <row r="8" spans="1:15" ht="57.75" customHeight="1">
      <c r="A8" s="152">
        <v>4</v>
      </c>
      <c r="B8" s="165" t="s">
        <v>1152</v>
      </c>
      <c r="C8" s="153" t="s">
        <v>610</v>
      </c>
      <c r="D8" s="166" t="s">
        <v>612</v>
      </c>
      <c r="E8" s="170">
        <v>15</v>
      </c>
      <c r="F8" s="146">
        <v>-7</v>
      </c>
      <c r="G8" s="161">
        <f t="shared" si="0"/>
        <v>8</v>
      </c>
      <c r="H8" s="162"/>
    </row>
    <row r="9" spans="1:15" ht="34.5" customHeight="1">
      <c r="A9" s="152">
        <v>5</v>
      </c>
      <c r="B9" s="165" t="s">
        <v>1152</v>
      </c>
      <c r="C9" s="153" t="s">
        <v>610</v>
      </c>
      <c r="D9" s="171" t="s">
        <v>613</v>
      </c>
      <c r="E9" s="172">
        <v>32</v>
      </c>
      <c r="F9" s="146">
        <v>-13.3</v>
      </c>
      <c r="G9" s="161">
        <f t="shared" si="0"/>
        <v>18.7</v>
      </c>
      <c r="H9" s="162"/>
    </row>
    <row r="10" spans="1:15" ht="87" customHeight="1">
      <c r="A10" s="152">
        <v>6</v>
      </c>
      <c r="B10" s="152" t="s">
        <v>88</v>
      </c>
      <c r="C10" s="152" t="s">
        <v>89</v>
      </c>
      <c r="D10" s="144" t="s">
        <v>90</v>
      </c>
      <c r="E10" s="170">
        <v>75</v>
      </c>
      <c r="F10" s="146">
        <v>23</v>
      </c>
      <c r="G10" s="161">
        <f t="shared" si="0"/>
        <v>98</v>
      </c>
      <c r="H10" s="162" t="s">
        <v>91</v>
      </c>
    </row>
    <row r="11" spans="1:15" ht="57" customHeight="1">
      <c r="A11" s="152">
        <v>7</v>
      </c>
      <c r="B11" s="152" t="s">
        <v>88</v>
      </c>
      <c r="C11" s="152" t="s">
        <v>89</v>
      </c>
      <c r="D11" s="144" t="s">
        <v>92</v>
      </c>
      <c r="E11" s="145">
        <v>6</v>
      </c>
      <c r="F11" s="146">
        <v>6.2</v>
      </c>
      <c r="G11" s="161">
        <f t="shared" si="0"/>
        <v>12.2</v>
      </c>
      <c r="H11" s="144" t="s">
        <v>93</v>
      </c>
    </row>
    <row r="12" spans="1:15" ht="34.5" customHeight="1">
      <c r="A12" s="152">
        <v>8</v>
      </c>
      <c r="B12" s="153" t="s">
        <v>94</v>
      </c>
      <c r="C12" s="153" t="s">
        <v>95</v>
      </c>
      <c r="D12" s="163" t="s">
        <v>96</v>
      </c>
      <c r="E12" s="145">
        <v>70</v>
      </c>
      <c r="F12" s="146">
        <v>-21.406600000000001</v>
      </c>
      <c r="G12" s="161">
        <f t="shared" si="0"/>
        <v>48.593400000000003</v>
      </c>
      <c r="H12" s="162" t="s">
        <v>1139</v>
      </c>
    </row>
    <row r="13" spans="1:15" ht="48" customHeight="1">
      <c r="A13" s="152">
        <v>9</v>
      </c>
      <c r="B13" s="153" t="s">
        <v>97</v>
      </c>
      <c r="C13" s="153" t="s">
        <v>95</v>
      </c>
      <c r="D13" s="163" t="s">
        <v>98</v>
      </c>
      <c r="E13" s="145">
        <v>55</v>
      </c>
      <c r="F13" s="146">
        <v>42.29</v>
      </c>
      <c r="G13" s="161">
        <f t="shared" si="0"/>
        <v>97.289999999999992</v>
      </c>
      <c r="H13" s="162" t="s">
        <v>1140</v>
      </c>
    </row>
    <row r="14" spans="1:15" ht="34.5" customHeight="1">
      <c r="A14" s="152">
        <v>10</v>
      </c>
      <c r="B14" s="153" t="s">
        <v>99</v>
      </c>
      <c r="C14" s="153" t="s">
        <v>100</v>
      </c>
      <c r="D14" s="163" t="s">
        <v>101</v>
      </c>
      <c r="E14" s="164">
        <v>20</v>
      </c>
      <c r="F14" s="146">
        <v>-10</v>
      </c>
      <c r="G14" s="161">
        <f t="shared" si="0"/>
        <v>10</v>
      </c>
      <c r="H14" s="162"/>
    </row>
    <row r="15" spans="1:15" ht="63" customHeight="1">
      <c r="A15" s="152">
        <v>11</v>
      </c>
      <c r="B15" s="153" t="s">
        <v>102</v>
      </c>
      <c r="C15" s="153" t="s">
        <v>100</v>
      </c>
      <c r="D15" s="163" t="s">
        <v>103</v>
      </c>
      <c r="E15" s="164">
        <v>20</v>
      </c>
      <c r="F15" s="146">
        <v>-10</v>
      </c>
      <c r="G15" s="161">
        <f t="shared" si="0"/>
        <v>10</v>
      </c>
      <c r="H15" s="162"/>
    </row>
    <row r="16" spans="1:15" ht="34.5" customHeight="1">
      <c r="A16" s="152">
        <v>12</v>
      </c>
      <c r="B16" s="153" t="s">
        <v>102</v>
      </c>
      <c r="C16" s="153" t="s">
        <v>100</v>
      </c>
      <c r="D16" s="163" t="s">
        <v>104</v>
      </c>
      <c r="E16" s="164">
        <v>3</v>
      </c>
      <c r="F16" s="146">
        <v>-3</v>
      </c>
      <c r="G16" s="161">
        <f t="shared" si="0"/>
        <v>0</v>
      </c>
      <c r="H16" s="162"/>
    </row>
    <row r="17" spans="1:8" ht="34.5" customHeight="1">
      <c r="A17" s="152">
        <v>13</v>
      </c>
      <c r="B17" s="153" t="s">
        <v>102</v>
      </c>
      <c r="C17" s="153" t="s">
        <v>100</v>
      </c>
      <c r="D17" s="163" t="s">
        <v>105</v>
      </c>
      <c r="E17" s="164">
        <v>7</v>
      </c>
      <c r="F17" s="146">
        <v>-2</v>
      </c>
      <c r="G17" s="161">
        <f t="shared" si="0"/>
        <v>5</v>
      </c>
      <c r="H17" s="162"/>
    </row>
    <row r="18" spans="1:8" ht="39.75" customHeight="1">
      <c r="A18" s="152">
        <v>14</v>
      </c>
      <c r="B18" s="153" t="s">
        <v>102</v>
      </c>
      <c r="C18" s="153" t="s">
        <v>100</v>
      </c>
      <c r="D18" s="163" t="s">
        <v>106</v>
      </c>
      <c r="E18" s="164">
        <v>25</v>
      </c>
      <c r="F18" s="146">
        <v>-25</v>
      </c>
      <c r="G18" s="161">
        <f t="shared" si="0"/>
        <v>0</v>
      </c>
      <c r="H18" s="162"/>
    </row>
    <row r="19" spans="1:8" ht="34.5" customHeight="1">
      <c r="A19" s="152">
        <v>15</v>
      </c>
      <c r="B19" s="153" t="s">
        <v>102</v>
      </c>
      <c r="C19" s="153" t="s">
        <v>100</v>
      </c>
      <c r="D19" s="163" t="s">
        <v>107</v>
      </c>
      <c r="E19" s="164">
        <v>2</v>
      </c>
      <c r="F19" s="146">
        <v>-2</v>
      </c>
      <c r="G19" s="161">
        <f t="shared" si="0"/>
        <v>0</v>
      </c>
      <c r="H19" s="162"/>
    </row>
    <row r="20" spans="1:8" ht="34.5" customHeight="1">
      <c r="A20" s="152">
        <v>16</v>
      </c>
      <c r="B20" s="153" t="s">
        <v>102</v>
      </c>
      <c r="C20" s="153" t="s">
        <v>100</v>
      </c>
      <c r="D20" s="163" t="s">
        <v>108</v>
      </c>
      <c r="E20" s="164">
        <v>0</v>
      </c>
      <c r="F20" s="146">
        <v>54.18</v>
      </c>
      <c r="G20" s="161">
        <f t="shared" si="0"/>
        <v>54.18</v>
      </c>
      <c r="H20" s="162" t="s">
        <v>87</v>
      </c>
    </row>
    <row r="21" spans="1:8" ht="28.5" customHeight="1">
      <c r="A21" s="152">
        <v>17</v>
      </c>
      <c r="B21" s="157" t="s">
        <v>109</v>
      </c>
      <c r="C21" s="157" t="s">
        <v>82</v>
      </c>
      <c r="D21" s="158" t="s">
        <v>110</v>
      </c>
      <c r="E21" s="159">
        <v>4500</v>
      </c>
      <c r="F21" s="160">
        <v>2700</v>
      </c>
      <c r="G21" s="161">
        <f t="shared" si="0"/>
        <v>7200</v>
      </c>
      <c r="H21" s="162" t="s">
        <v>111</v>
      </c>
    </row>
    <row r="22" spans="1:8" ht="30" customHeight="1">
      <c r="A22" s="152">
        <v>18</v>
      </c>
      <c r="B22" s="153" t="s">
        <v>112</v>
      </c>
      <c r="C22" s="153" t="s">
        <v>113</v>
      </c>
      <c r="D22" s="163" t="s">
        <v>114</v>
      </c>
      <c r="E22" s="164">
        <v>0</v>
      </c>
      <c r="F22" s="146">
        <v>39.06</v>
      </c>
      <c r="G22" s="161">
        <f t="shared" si="0"/>
        <v>39.06</v>
      </c>
      <c r="H22" s="162" t="s">
        <v>87</v>
      </c>
    </row>
    <row r="23" spans="1:8" ht="66" customHeight="1">
      <c r="A23" s="152">
        <v>19</v>
      </c>
      <c r="B23" s="153" t="s">
        <v>1153</v>
      </c>
      <c r="C23" s="153" t="s">
        <v>614</v>
      </c>
      <c r="D23" s="173" t="s">
        <v>615</v>
      </c>
      <c r="E23" s="174">
        <v>17.2</v>
      </c>
      <c r="F23" s="168">
        <v>3.6</v>
      </c>
      <c r="G23" s="161">
        <f t="shared" si="0"/>
        <v>20.8</v>
      </c>
      <c r="H23" s="162"/>
    </row>
    <row r="24" spans="1:8" ht="30" customHeight="1">
      <c r="A24" s="152">
        <v>20</v>
      </c>
      <c r="B24" s="153" t="s">
        <v>1154</v>
      </c>
      <c r="C24" s="153" t="s">
        <v>614</v>
      </c>
      <c r="D24" s="144" t="s">
        <v>616</v>
      </c>
      <c r="E24" s="145">
        <v>5</v>
      </c>
      <c r="F24" s="146">
        <v>-1.1000000000000001</v>
      </c>
      <c r="G24" s="161">
        <f t="shared" si="0"/>
        <v>3.9</v>
      </c>
      <c r="H24" s="152"/>
    </row>
    <row r="25" spans="1:8" ht="30" customHeight="1">
      <c r="A25" s="152">
        <v>21</v>
      </c>
      <c r="B25" s="153" t="s">
        <v>1154</v>
      </c>
      <c r="C25" s="153" t="s">
        <v>614</v>
      </c>
      <c r="D25" s="144" t="s">
        <v>617</v>
      </c>
      <c r="E25" s="145">
        <v>4</v>
      </c>
      <c r="F25" s="146">
        <v>-2.5</v>
      </c>
      <c r="G25" s="161">
        <f t="shared" si="0"/>
        <v>1.5</v>
      </c>
      <c r="H25" s="152"/>
    </row>
    <row r="26" spans="1:8" ht="81.75" customHeight="1">
      <c r="A26" s="152">
        <v>22</v>
      </c>
      <c r="B26" s="153" t="s">
        <v>1154</v>
      </c>
      <c r="C26" s="153" t="s">
        <v>614</v>
      </c>
      <c r="D26" s="144" t="s">
        <v>618</v>
      </c>
      <c r="E26" s="164">
        <v>2</v>
      </c>
      <c r="F26" s="146">
        <v>-0.65</v>
      </c>
      <c r="G26" s="161">
        <f t="shared" si="0"/>
        <v>1.35</v>
      </c>
      <c r="H26" s="162" t="s">
        <v>619</v>
      </c>
    </row>
    <row r="27" spans="1:8" ht="30" customHeight="1">
      <c r="A27" s="152">
        <v>23</v>
      </c>
      <c r="B27" s="153" t="s">
        <v>115</v>
      </c>
      <c r="C27" s="153" t="s">
        <v>116</v>
      </c>
      <c r="D27" s="144" t="s">
        <v>117</v>
      </c>
      <c r="E27" s="175">
        <v>32</v>
      </c>
      <c r="F27" s="146">
        <v>-14</v>
      </c>
      <c r="G27" s="161">
        <f t="shared" si="0"/>
        <v>18</v>
      </c>
      <c r="H27" s="143"/>
    </row>
    <row r="28" spans="1:8" ht="30" customHeight="1">
      <c r="A28" s="152">
        <v>24</v>
      </c>
      <c r="B28" s="153" t="s">
        <v>115</v>
      </c>
      <c r="C28" s="153" t="s">
        <v>116</v>
      </c>
      <c r="D28" s="144" t="s">
        <v>118</v>
      </c>
      <c r="E28" s="175">
        <v>3</v>
      </c>
      <c r="F28" s="146">
        <v>-2</v>
      </c>
      <c r="G28" s="161">
        <f t="shared" si="0"/>
        <v>1</v>
      </c>
      <c r="H28" s="144"/>
    </row>
    <row r="29" spans="1:8" ht="42.75" customHeight="1">
      <c r="A29" s="152">
        <v>25</v>
      </c>
      <c r="B29" s="153" t="s">
        <v>115</v>
      </c>
      <c r="C29" s="153" t="s">
        <v>116</v>
      </c>
      <c r="D29" s="144" t="s">
        <v>119</v>
      </c>
      <c r="E29" s="175">
        <v>3</v>
      </c>
      <c r="F29" s="146">
        <v>-3</v>
      </c>
      <c r="G29" s="161">
        <f t="shared" si="0"/>
        <v>0</v>
      </c>
      <c r="H29" s="162"/>
    </row>
    <row r="30" spans="1:8" ht="45" customHeight="1">
      <c r="A30" s="152">
        <v>26</v>
      </c>
      <c r="B30" s="153" t="s">
        <v>120</v>
      </c>
      <c r="C30" s="153" t="s">
        <v>121</v>
      </c>
      <c r="D30" s="144" t="s">
        <v>122</v>
      </c>
      <c r="E30" s="164">
        <v>22</v>
      </c>
      <c r="F30" s="146">
        <v>-11</v>
      </c>
      <c r="G30" s="161">
        <f t="shared" si="0"/>
        <v>11</v>
      </c>
      <c r="H30" s="162"/>
    </row>
    <row r="31" spans="1:8" ht="30" customHeight="1">
      <c r="A31" s="152">
        <v>27</v>
      </c>
      <c r="B31" s="153" t="s">
        <v>120</v>
      </c>
      <c r="C31" s="153" t="s">
        <v>121</v>
      </c>
      <c r="D31" s="144" t="s">
        <v>123</v>
      </c>
      <c r="E31" s="164">
        <v>5</v>
      </c>
      <c r="F31" s="146">
        <v>-5</v>
      </c>
      <c r="G31" s="161">
        <f t="shared" si="0"/>
        <v>0</v>
      </c>
      <c r="H31" s="162"/>
    </row>
    <row r="32" spans="1:8" ht="30" customHeight="1">
      <c r="A32" s="152">
        <v>28</v>
      </c>
      <c r="B32" s="153" t="s">
        <v>120</v>
      </c>
      <c r="C32" s="153" t="s">
        <v>124</v>
      </c>
      <c r="D32" s="144" t="s">
        <v>125</v>
      </c>
      <c r="E32" s="164">
        <v>30</v>
      </c>
      <c r="F32" s="146">
        <v>25.441749999999999</v>
      </c>
      <c r="G32" s="161">
        <f t="shared" si="0"/>
        <v>55.441749999999999</v>
      </c>
      <c r="H32" s="162" t="s">
        <v>126</v>
      </c>
    </row>
    <row r="33" spans="1:15" ht="66.75" customHeight="1">
      <c r="A33" s="152">
        <v>29</v>
      </c>
      <c r="B33" s="157" t="s">
        <v>127</v>
      </c>
      <c r="C33" s="157" t="s">
        <v>128</v>
      </c>
      <c r="D33" s="158" t="s">
        <v>129</v>
      </c>
      <c r="E33" s="159">
        <v>10</v>
      </c>
      <c r="F33" s="160">
        <v>-10</v>
      </c>
      <c r="G33" s="161">
        <f t="shared" si="0"/>
        <v>0</v>
      </c>
      <c r="H33" s="162" t="s">
        <v>130</v>
      </c>
    </row>
    <row r="34" spans="1:15" ht="63.75" customHeight="1">
      <c r="A34" s="152">
        <v>30</v>
      </c>
      <c r="B34" s="157" t="s">
        <v>127</v>
      </c>
      <c r="C34" s="157" t="s">
        <v>128</v>
      </c>
      <c r="D34" s="158" t="s">
        <v>131</v>
      </c>
      <c r="E34" s="159">
        <v>55</v>
      </c>
      <c r="F34" s="160">
        <v>10</v>
      </c>
      <c r="G34" s="161">
        <f t="shared" si="0"/>
        <v>65</v>
      </c>
      <c r="H34" s="162"/>
    </row>
    <row r="35" spans="1:15" ht="55.5" customHeight="1">
      <c r="A35" s="152">
        <v>31</v>
      </c>
      <c r="B35" s="157" t="s">
        <v>127</v>
      </c>
      <c r="C35" s="157" t="s">
        <v>128</v>
      </c>
      <c r="D35" s="144" t="s">
        <v>132</v>
      </c>
      <c r="E35" s="159">
        <v>9</v>
      </c>
      <c r="F35" s="160">
        <v>4</v>
      </c>
      <c r="G35" s="161">
        <f t="shared" si="0"/>
        <v>13</v>
      </c>
      <c r="H35" s="162"/>
    </row>
    <row r="36" spans="1:15" ht="61.5" customHeight="1">
      <c r="A36" s="152">
        <v>32</v>
      </c>
      <c r="B36" s="153" t="s">
        <v>127</v>
      </c>
      <c r="C36" s="153" t="s">
        <v>620</v>
      </c>
      <c r="D36" s="166" t="s">
        <v>611</v>
      </c>
      <c r="E36" s="174">
        <v>10</v>
      </c>
      <c r="F36" s="168">
        <v>-10</v>
      </c>
      <c r="G36" s="161">
        <f t="shared" si="0"/>
        <v>0</v>
      </c>
      <c r="H36" s="162"/>
    </row>
    <row r="37" spans="1:15" ht="42.75" customHeight="1">
      <c r="A37" s="152">
        <v>33</v>
      </c>
      <c r="B37" s="153" t="s">
        <v>127</v>
      </c>
      <c r="C37" s="153" t="s">
        <v>620</v>
      </c>
      <c r="D37" s="166" t="s">
        <v>621</v>
      </c>
      <c r="E37" s="164">
        <v>5</v>
      </c>
      <c r="F37" s="146">
        <v>-2</v>
      </c>
      <c r="G37" s="161">
        <f t="shared" si="0"/>
        <v>3</v>
      </c>
      <c r="H37" s="144" t="s">
        <v>622</v>
      </c>
    </row>
    <row r="38" spans="1:15" ht="53.25" customHeight="1">
      <c r="A38" s="152">
        <v>34</v>
      </c>
      <c r="B38" s="153" t="s">
        <v>127</v>
      </c>
      <c r="C38" s="153" t="s">
        <v>623</v>
      </c>
      <c r="D38" s="166" t="s">
        <v>624</v>
      </c>
      <c r="E38" s="174">
        <v>293.36</v>
      </c>
      <c r="F38" s="168">
        <v>-40</v>
      </c>
      <c r="G38" s="161">
        <f t="shared" si="0"/>
        <v>253.36</v>
      </c>
      <c r="H38" s="162" t="s">
        <v>625</v>
      </c>
    </row>
    <row r="39" spans="1:15" ht="48.75" customHeight="1">
      <c r="A39" s="152">
        <v>35</v>
      </c>
      <c r="B39" s="153" t="s">
        <v>127</v>
      </c>
      <c r="C39" s="153" t="s">
        <v>623</v>
      </c>
      <c r="D39" s="144" t="s">
        <v>626</v>
      </c>
      <c r="E39" s="145">
        <v>0</v>
      </c>
      <c r="F39" s="146">
        <v>200</v>
      </c>
      <c r="G39" s="161">
        <f t="shared" si="0"/>
        <v>200</v>
      </c>
      <c r="H39" s="162" t="s">
        <v>627</v>
      </c>
      <c r="K39" s="176"/>
      <c r="L39" s="177"/>
      <c r="O39" s="169"/>
    </row>
    <row r="40" spans="1:15" ht="48.75" customHeight="1">
      <c r="A40" s="152">
        <v>36</v>
      </c>
      <c r="B40" s="153" t="s">
        <v>127</v>
      </c>
      <c r="C40" s="153" t="s">
        <v>620</v>
      </c>
      <c r="D40" s="144" t="s">
        <v>876</v>
      </c>
      <c r="E40" s="145">
        <v>0</v>
      </c>
      <c r="F40" s="146">
        <v>102</v>
      </c>
      <c r="G40" s="161">
        <f t="shared" si="0"/>
        <v>102</v>
      </c>
      <c r="H40" s="162" t="s">
        <v>1185</v>
      </c>
      <c r="K40" s="176"/>
      <c r="L40" s="177"/>
      <c r="O40" s="169"/>
    </row>
    <row r="41" spans="1:15" ht="48.75" customHeight="1">
      <c r="A41" s="152">
        <v>37</v>
      </c>
      <c r="B41" s="153" t="s">
        <v>1155</v>
      </c>
      <c r="C41" s="153" t="s">
        <v>628</v>
      </c>
      <c r="D41" s="144" t="s">
        <v>629</v>
      </c>
      <c r="E41" s="164">
        <v>4</v>
      </c>
      <c r="F41" s="146">
        <v>-4</v>
      </c>
      <c r="G41" s="161">
        <f t="shared" si="0"/>
        <v>0</v>
      </c>
      <c r="H41" s="162" t="s">
        <v>630</v>
      </c>
    </row>
    <row r="42" spans="1:15" ht="33" customHeight="1">
      <c r="A42" s="152">
        <v>38</v>
      </c>
      <c r="B42" s="153" t="s">
        <v>1155</v>
      </c>
      <c r="C42" s="153" t="s">
        <v>628</v>
      </c>
      <c r="D42" s="144" t="s">
        <v>631</v>
      </c>
      <c r="E42" s="164">
        <v>3</v>
      </c>
      <c r="F42" s="146">
        <v>2</v>
      </c>
      <c r="G42" s="161">
        <f t="shared" si="0"/>
        <v>5</v>
      </c>
      <c r="H42" s="162" t="s">
        <v>632</v>
      </c>
    </row>
    <row r="43" spans="1:15" ht="36.75" customHeight="1">
      <c r="A43" s="152">
        <v>39</v>
      </c>
      <c r="B43" s="153" t="s">
        <v>1155</v>
      </c>
      <c r="C43" s="153" t="s">
        <v>628</v>
      </c>
      <c r="D43" s="144" t="s">
        <v>633</v>
      </c>
      <c r="E43" s="164">
        <v>3</v>
      </c>
      <c r="F43" s="146">
        <v>2</v>
      </c>
      <c r="G43" s="161">
        <f t="shared" si="0"/>
        <v>5</v>
      </c>
      <c r="H43" s="162" t="s">
        <v>634</v>
      </c>
    </row>
    <row r="44" spans="1:15" ht="37.5" customHeight="1">
      <c r="A44" s="152">
        <v>40</v>
      </c>
      <c r="B44" s="153" t="s">
        <v>1155</v>
      </c>
      <c r="C44" s="153" t="s">
        <v>628</v>
      </c>
      <c r="D44" s="144" t="s">
        <v>635</v>
      </c>
      <c r="E44" s="164">
        <v>4</v>
      </c>
      <c r="F44" s="146">
        <v>-2</v>
      </c>
      <c r="G44" s="161">
        <f t="shared" si="0"/>
        <v>2</v>
      </c>
      <c r="H44" s="162"/>
    </row>
    <row r="45" spans="1:15" ht="30" customHeight="1">
      <c r="A45" s="152">
        <v>41</v>
      </c>
      <c r="B45" s="153" t="s">
        <v>1155</v>
      </c>
      <c r="C45" s="153" t="s">
        <v>628</v>
      </c>
      <c r="D45" s="144" t="s">
        <v>636</v>
      </c>
      <c r="E45" s="174">
        <v>6</v>
      </c>
      <c r="F45" s="168">
        <v>-6</v>
      </c>
      <c r="G45" s="161">
        <f t="shared" si="0"/>
        <v>0</v>
      </c>
      <c r="H45" s="162" t="s">
        <v>637</v>
      </c>
    </row>
    <row r="46" spans="1:15" ht="54.75" customHeight="1">
      <c r="A46" s="152">
        <v>42</v>
      </c>
      <c r="B46" s="153" t="s">
        <v>638</v>
      </c>
      <c r="C46" s="153" t="s">
        <v>639</v>
      </c>
      <c r="D46" s="163" t="s">
        <v>640</v>
      </c>
      <c r="E46" s="145">
        <v>6.16</v>
      </c>
      <c r="F46" s="146">
        <v>-6.16</v>
      </c>
      <c r="G46" s="161">
        <f t="shared" si="0"/>
        <v>0</v>
      </c>
      <c r="H46" s="162" t="s">
        <v>220</v>
      </c>
    </row>
    <row r="47" spans="1:15" ht="54.75" customHeight="1">
      <c r="A47" s="152">
        <v>43</v>
      </c>
      <c r="B47" s="152" t="s">
        <v>1156</v>
      </c>
      <c r="C47" s="153" t="s">
        <v>641</v>
      </c>
      <c r="D47" s="178" t="s">
        <v>642</v>
      </c>
      <c r="E47" s="179">
        <v>1.5</v>
      </c>
      <c r="F47" s="146">
        <v>-0.5</v>
      </c>
      <c r="G47" s="161">
        <f t="shared" si="0"/>
        <v>1</v>
      </c>
      <c r="H47" s="162"/>
    </row>
    <row r="48" spans="1:15" ht="54.75" customHeight="1">
      <c r="A48" s="152">
        <v>44</v>
      </c>
      <c r="B48" s="152" t="s">
        <v>1156</v>
      </c>
      <c r="C48" s="153" t="s">
        <v>641</v>
      </c>
      <c r="D48" s="178" t="s">
        <v>643</v>
      </c>
      <c r="E48" s="179">
        <v>20</v>
      </c>
      <c r="F48" s="146">
        <v>-8</v>
      </c>
      <c r="G48" s="161">
        <f t="shared" si="0"/>
        <v>12</v>
      </c>
      <c r="H48" s="162"/>
    </row>
    <row r="49" spans="1:8" ht="54.75" customHeight="1">
      <c r="A49" s="152">
        <v>45</v>
      </c>
      <c r="B49" s="152" t="s">
        <v>1156</v>
      </c>
      <c r="C49" s="153" t="s">
        <v>641</v>
      </c>
      <c r="D49" s="178" t="s">
        <v>644</v>
      </c>
      <c r="E49" s="179">
        <v>12</v>
      </c>
      <c r="F49" s="146">
        <v>-2</v>
      </c>
      <c r="G49" s="161">
        <f t="shared" si="0"/>
        <v>10</v>
      </c>
      <c r="H49" s="144"/>
    </row>
    <row r="50" spans="1:8" ht="54.75" customHeight="1">
      <c r="A50" s="152">
        <v>46</v>
      </c>
      <c r="B50" s="152" t="s">
        <v>1156</v>
      </c>
      <c r="C50" s="153" t="s">
        <v>641</v>
      </c>
      <c r="D50" s="178" t="s">
        <v>645</v>
      </c>
      <c r="E50" s="179">
        <v>6</v>
      </c>
      <c r="F50" s="146">
        <v>-2</v>
      </c>
      <c r="G50" s="161">
        <f t="shared" si="0"/>
        <v>4</v>
      </c>
      <c r="H50" s="162"/>
    </row>
    <row r="51" spans="1:8" ht="41.25" customHeight="1">
      <c r="A51" s="152">
        <v>47</v>
      </c>
      <c r="B51" s="153" t="s">
        <v>133</v>
      </c>
      <c r="C51" s="153" t="s">
        <v>134</v>
      </c>
      <c r="D51" s="163" t="s">
        <v>135</v>
      </c>
      <c r="E51" s="175">
        <v>24.2</v>
      </c>
      <c r="F51" s="146">
        <v>-15.074999999999999</v>
      </c>
      <c r="G51" s="161">
        <f t="shared" si="0"/>
        <v>9.125</v>
      </c>
      <c r="H51" s="143"/>
    </row>
    <row r="52" spans="1:8" ht="41.25" customHeight="1">
      <c r="A52" s="152">
        <v>48</v>
      </c>
      <c r="B52" s="153" t="s">
        <v>136</v>
      </c>
      <c r="C52" s="153" t="s">
        <v>134</v>
      </c>
      <c r="D52" s="144" t="s">
        <v>137</v>
      </c>
      <c r="E52" s="175">
        <v>15</v>
      </c>
      <c r="F52" s="146">
        <v>-15</v>
      </c>
      <c r="G52" s="161">
        <f t="shared" si="0"/>
        <v>0</v>
      </c>
      <c r="H52" s="162"/>
    </row>
    <row r="53" spans="1:8" ht="68.25" customHeight="1">
      <c r="A53" s="152">
        <v>49</v>
      </c>
      <c r="B53" s="153" t="s">
        <v>138</v>
      </c>
      <c r="C53" s="153" t="s">
        <v>134</v>
      </c>
      <c r="D53" s="144" t="s">
        <v>139</v>
      </c>
      <c r="E53" s="175">
        <v>32</v>
      </c>
      <c r="F53" s="146">
        <v>-16.616351999999999</v>
      </c>
      <c r="G53" s="161">
        <f t="shared" si="0"/>
        <v>15.383648000000001</v>
      </c>
      <c r="H53" s="162"/>
    </row>
    <row r="54" spans="1:8" ht="27">
      <c r="A54" s="152">
        <v>50</v>
      </c>
      <c r="B54" s="153" t="s">
        <v>138</v>
      </c>
      <c r="C54" s="153" t="s">
        <v>134</v>
      </c>
      <c r="D54" s="144" t="s">
        <v>140</v>
      </c>
      <c r="E54" s="175">
        <v>300</v>
      </c>
      <c r="F54" s="146">
        <v>-247.49486300000001</v>
      </c>
      <c r="G54" s="161">
        <f t="shared" si="0"/>
        <v>52.505136999999991</v>
      </c>
      <c r="H54" s="162"/>
    </row>
    <row r="55" spans="1:8" ht="45.75" customHeight="1">
      <c r="A55" s="152">
        <v>51</v>
      </c>
      <c r="B55" s="153" t="s">
        <v>138</v>
      </c>
      <c r="C55" s="153" t="s">
        <v>134</v>
      </c>
      <c r="D55" s="144" t="s">
        <v>141</v>
      </c>
      <c r="E55" s="175">
        <v>30</v>
      </c>
      <c r="F55" s="146">
        <v>-13.2</v>
      </c>
      <c r="G55" s="161">
        <f t="shared" si="0"/>
        <v>16.8</v>
      </c>
      <c r="H55" s="162"/>
    </row>
    <row r="56" spans="1:8" ht="30" customHeight="1">
      <c r="A56" s="152">
        <v>52</v>
      </c>
      <c r="B56" s="153" t="s">
        <v>142</v>
      </c>
      <c r="C56" s="153" t="s">
        <v>134</v>
      </c>
      <c r="D56" s="163" t="s">
        <v>143</v>
      </c>
      <c r="E56" s="175">
        <v>31.5</v>
      </c>
      <c r="F56" s="146">
        <v>-14.05</v>
      </c>
      <c r="G56" s="161">
        <f t="shared" si="0"/>
        <v>17.45</v>
      </c>
      <c r="H56" s="143"/>
    </row>
    <row r="57" spans="1:8" ht="30" customHeight="1">
      <c r="A57" s="152">
        <v>53</v>
      </c>
      <c r="B57" s="153" t="s">
        <v>142</v>
      </c>
      <c r="C57" s="153" t="s">
        <v>134</v>
      </c>
      <c r="D57" s="144" t="s">
        <v>144</v>
      </c>
      <c r="E57" s="175">
        <v>97.04</v>
      </c>
      <c r="F57" s="146">
        <v>-54.344999999999999</v>
      </c>
      <c r="G57" s="161">
        <f t="shared" si="0"/>
        <v>42.695000000000007</v>
      </c>
      <c r="H57" s="162"/>
    </row>
    <row r="58" spans="1:8" ht="30" customHeight="1">
      <c r="A58" s="152">
        <v>54</v>
      </c>
      <c r="B58" s="143" t="s">
        <v>145</v>
      </c>
      <c r="C58" s="143" t="s">
        <v>134</v>
      </c>
      <c r="D58" s="144" t="s">
        <v>146</v>
      </c>
      <c r="E58" s="175">
        <v>2</v>
      </c>
      <c r="F58" s="146">
        <v>-2</v>
      </c>
      <c r="G58" s="161">
        <f t="shared" si="0"/>
        <v>0</v>
      </c>
      <c r="H58" s="162" t="s">
        <v>1151</v>
      </c>
    </row>
    <row r="59" spans="1:8" ht="31.5" customHeight="1">
      <c r="A59" s="152">
        <v>55</v>
      </c>
      <c r="B59" s="153" t="s">
        <v>147</v>
      </c>
      <c r="C59" s="153" t="s">
        <v>148</v>
      </c>
      <c r="D59" s="144" t="s">
        <v>149</v>
      </c>
      <c r="E59" s="164">
        <v>15</v>
      </c>
      <c r="F59" s="146">
        <v>13</v>
      </c>
      <c r="G59" s="161">
        <f t="shared" si="0"/>
        <v>28</v>
      </c>
      <c r="H59" s="162" t="s">
        <v>1157</v>
      </c>
    </row>
    <row r="60" spans="1:8" ht="30" customHeight="1">
      <c r="A60" s="152">
        <v>56</v>
      </c>
      <c r="B60" s="153" t="s">
        <v>150</v>
      </c>
      <c r="C60" s="153" t="s">
        <v>151</v>
      </c>
      <c r="D60" s="144" t="s">
        <v>152</v>
      </c>
      <c r="E60" s="164">
        <v>0</v>
      </c>
      <c r="F60" s="146">
        <v>50</v>
      </c>
      <c r="G60" s="161">
        <f t="shared" si="0"/>
        <v>50</v>
      </c>
      <c r="H60" s="162" t="s">
        <v>87</v>
      </c>
    </row>
    <row r="61" spans="1:8" ht="30" customHeight="1">
      <c r="A61" s="152">
        <v>57</v>
      </c>
      <c r="B61" s="153" t="s">
        <v>153</v>
      </c>
      <c r="C61" s="152" t="s">
        <v>154</v>
      </c>
      <c r="D61" s="144" t="s">
        <v>155</v>
      </c>
      <c r="E61" s="180">
        <v>65</v>
      </c>
      <c r="F61" s="181">
        <v>-17.899999999999999</v>
      </c>
      <c r="G61" s="161">
        <f t="shared" si="0"/>
        <v>47.1</v>
      </c>
      <c r="H61" s="162" t="s">
        <v>156</v>
      </c>
    </row>
    <row r="62" spans="1:8" ht="30" customHeight="1">
      <c r="A62" s="152">
        <v>58</v>
      </c>
      <c r="B62" s="157" t="s">
        <v>1158</v>
      </c>
      <c r="C62" s="157" t="s">
        <v>207</v>
      </c>
      <c r="D62" s="144" t="s">
        <v>646</v>
      </c>
      <c r="E62" s="159">
        <v>0</v>
      </c>
      <c r="F62" s="160">
        <v>15.57</v>
      </c>
      <c r="G62" s="161">
        <f t="shared" si="0"/>
        <v>15.57</v>
      </c>
      <c r="H62" s="162" t="s">
        <v>647</v>
      </c>
    </row>
    <row r="63" spans="1:8" ht="30" customHeight="1">
      <c r="A63" s="152">
        <v>59</v>
      </c>
      <c r="B63" s="157" t="s">
        <v>1158</v>
      </c>
      <c r="C63" s="157" t="s">
        <v>207</v>
      </c>
      <c r="D63" s="158" t="s">
        <v>648</v>
      </c>
      <c r="E63" s="159">
        <v>700</v>
      </c>
      <c r="F63" s="160">
        <v>970.65</v>
      </c>
      <c r="G63" s="161">
        <f t="shared" si="0"/>
        <v>1670.65</v>
      </c>
      <c r="H63" s="162" t="s">
        <v>1150</v>
      </c>
    </row>
    <row r="64" spans="1:8" ht="30" customHeight="1">
      <c r="A64" s="152">
        <v>60</v>
      </c>
      <c r="B64" s="157" t="s">
        <v>1158</v>
      </c>
      <c r="C64" s="157" t="s">
        <v>207</v>
      </c>
      <c r="D64" s="158" t="s">
        <v>1092</v>
      </c>
      <c r="E64" s="159">
        <v>500</v>
      </c>
      <c r="F64" s="160">
        <v>-395.65</v>
      </c>
      <c r="G64" s="161">
        <f t="shared" si="0"/>
        <v>104.35000000000002</v>
      </c>
      <c r="H64" s="162" t="s">
        <v>1086</v>
      </c>
    </row>
    <row r="65" spans="1:8" ht="30" customHeight="1">
      <c r="A65" s="152">
        <v>61</v>
      </c>
      <c r="B65" s="157" t="s">
        <v>1158</v>
      </c>
      <c r="C65" s="153" t="s">
        <v>207</v>
      </c>
      <c r="D65" s="144" t="s">
        <v>649</v>
      </c>
      <c r="E65" s="164">
        <v>50</v>
      </c>
      <c r="F65" s="146">
        <v>-50</v>
      </c>
      <c r="G65" s="161">
        <f t="shared" si="0"/>
        <v>0</v>
      </c>
      <c r="H65" s="162" t="s">
        <v>650</v>
      </c>
    </row>
    <row r="66" spans="1:8" ht="30" customHeight="1">
      <c r="A66" s="152">
        <v>62</v>
      </c>
      <c r="B66" s="157" t="s">
        <v>1158</v>
      </c>
      <c r="C66" s="153" t="s">
        <v>207</v>
      </c>
      <c r="D66" s="144" t="s">
        <v>651</v>
      </c>
      <c r="E66" s="164">
        <v>3</v>
      </c>
      <c r="F66" s="146">
        <v>-3</v>
      </c>
      <c r="G66" s="161">
        <f t="shared" si="0"/>
        <v>0</v>
      </c>
      <c r="H66" s="162" t="s">
        <v>650</v>
      </c>
    </row>
    <row r="67" spans="1:8" ht="51" customHeight="1">
      <c r="A67" s="152">
        <v>63</v>
      </c>
      <c r="B67" s="157" t="s">
        <v>1158</v>
      </c>
      <c r="C67" s="157" t="s">
        <v>652</v>
      </c>
      <c r="D67" s="158" t="s">
        <v>653</v>
      </c>
      <c r="E67" s="159">
        <v>12.5</v>
      </c>
      <c r="F67" s="160">
        <v>-12.5</v>
      </c>
      <c r="G67" s="161">
        <f t="shared" si="0"/>
        <v>0</v>
      </c>
      <c r="H67" s="182" t="s">
        <v>654</v>
      </c>
    </row>
    <row r="68" spans="1:8" ht="42" customHeight="1">
      <c r="A68" s="152">
        <v>64</v>
      </c>
      <c r="B68" s="157" t="s">
        <v>1158</v>
      </c>
      <c r="C68" s="157" t="s">
        <v>652</v>
      </c>
      <c r="D68" s="158" t="s">
        <v>655</v>
      </c>
      <c r="E68" s="159">
        <v>17.5</v>
      </c>
      <c r="F68" s="160">
        <v>-12.5</v>
      </c>
      <c r="G68" s="161">
        <f t="shared" si="0"/>
        <v>5</v>
      </c>
      <c r="H68" s="182" t="s">
        <v>654</v>
      </c>
    </row>
    <row r="69" spans="1:8" ht="57.75" customHeight="1">
      <c r="A69" s="152">
        <v>65</v>
      </c>
      <c r="B69" s="157" t="s">
        <v>1158</v>
      </c>
      <c r="C69" s="157" t="s">
        <v>652</v>
      </c>
      <c r="D69" s="158" t="s">
        <v>167</v>
      </c>
      <c r="E69" s="159">
        <v>0</v>
      </c>
      <c r="F69" s="160">
        <v>275</v>
      </c>
      <c r="G69" s="161">
        <f t="shared" si="0"/>
        <v>275</v>
      </c>
      <c r="H69" s="182" t="s">
        <v>1169</v>
      </c>
    </row>
    <row r="70" spans="1:8" ht="30" customHeight="1">
      <c r="A70" s="152">
        <v>66</v>
      </c>
      <c r="B70" s="157" t="s">
        <v>1158</v>
      </c>
      <c r="C70" s="157" t="s">
        <v>652</v>
      </c>
      <c r="D70" s="158" t="s">
        <v>656</v>
      </c>
      <c r="E70" s="159">
        <v>0</v>
      </c>
      <c r="F70" s="160">
        <v>120</v>
      </c>
      <c r="G70" s="161">
        <f t="shared" ref="G70:G136" si="1">E70+F70</f>
        <v>120</v>
      </c>
      <c r="H70" s="162" t="s">
        <v>1170</v>
      </c>
    </row>
    <row r="71" spans="1:8" ht="30" customHeight="1">
      <c r="A71" s="152">
        <v>67</v>
      </c>
      <c r="B71" s="157" t="s">
        <v>1158</v>
      </c>
      <c r="C71" s="157" t="s">
        <v>652</v>
      </c>
      <c r="D71" s="158" t="s">
        <v>657</v>
      </c>
      <c r="E71" s="159">
        <v>200</v>
      </c>
      <c r="F71" s="160">
        <v>30</v>
      </c>
      <c r="G71" s="161">
        <f t="shared" si="1"/>
        <v>230</v>
      </c>
      <c r="H71" s="182" t="s">
        <v>658</v>
      </c>
    </row>
    <row r="72" spans="1:8" ht="30" customHeight="1">
      <c r="A72" s="152">
        <v>68</v>
      </c>
      <c r="B72" s="157" t="s">
        <v>1158</v>
      </c>
      <c r="C72" s="157" t="s">
        <v>207</v>
      </c>
      <c r="D72" s="158" t="s">
        <v>894</v>
      </c>
      <c r="E72" s="159">
        <v>0</v>
      </c>
      <c r="F72" s="160">
        <v>550</v>
      </c>
      <c r="G72" s="161">
        <f t="shared" si="1"/>
        <v>550</v>
      </c>
      <c r="H72" s="182" t="s">
        <v>1185</v>
      </c>
    </row>
    <row r="73" spans="1:8" ht="30" customHeight="1">
      <c r="A73" s="152">
        <v>69</v>
      </c>
      <c r="B73" s="157" t="s">
        <v>1158</v>
      </c>
      <c r="C73" s="157" t="s">
        <v>207</v>
      </c>
      <c r="D73" s="158" t="s">
        <v>208</v>
      </c>
      <c r="E73" s="159">
        <v>0</v>
      </c>
      <c r="F73" s="160">
        <v>198</v>
      </c>
      <c r="G73" s="161">
        <f t="shared" si="1"/>
        <v>198</v>
      </c>
      <c r="H73" s="182" t="s">
        <v>1185</v>
      </c>
    </row>
    <row r="74" spans="1:8" ht="30" customHeight="1">
      <c r="A74" s="152">
        <v>70</v>
      </c>
      <c r="B74" s="157" t="s">
        <v>1158</v>
      </c>
      <c r="C74" s="157" t="s">
        <v>100</v>
      </c>
      <c r="D74" s="158" t="s">
        <v>895</v>
      </c>
      <c r="E74" s="159">
        <v>0</v>
      </c>
      <c r="F74" s="160">
        <v>150</v>
      </c>
      <c r="G74" s="161">
        <f t="shared" si="1"/>
        <v>150</v>
      </c>
      <c r="H74" s="182" t="s">
        <v>1185</v>
      </c>
    </row>
    <row r="75" spans="1:8" ht="30" customHeight="1">
      <c r="A75" s="152">
        <v>71</v>
      </c>
      <c r="B75" s="153" t="s">
        <v>157</v>
      </c>
      <c r="C75" s="153" t="s">
        <v>158</v>
      </c>
      <c r="D75" s="144" t="s">
        <v>159</v>
      </c>
      <c r="E75" s="164">
        <v>10</v>
      </c>
      <c r="F75" s="146">
        <v>-5</v>
      </c>
      <c r="G75" s="161">
        <f t="shared" si="1"/>
        <v>5</v>
      </c>
      <c r="H75" s="182"/>
    </row>
    <row r="76" spans="1:8" ht="30" customHeight="1">
      <c r="A76" s="152">
        <v>72</v>
      </c>
      <c r="B76" s="153" t="s">
        <v>157</v>
      </c>
      <c r="C76" s="153" t="s">
        <v>158</v>
      </c>
      <c r="D76" s="144" t="s">
        <v>160</v>
      </c>
      <c r="E76" s="164">
        <v>10.4</v>
      </c>
      <c r="F76" s="146">
        <v>-1.2966679999999999</v>
      </c>
      <c r="G76" s="161">
        <f t="shared" si="1"/>
        <v>9.103332</v>
      </c>
      <c r="H76" s="162"/>
    </row>
    <row r="77" spans="1:8" ht="30" customHeight="1">
      <c r="A77" s="152">
        <v>73</v>
      </c>
      <c r="B77" s="153" t="s">
        <v>157</v>
      </c>
      <c r="C77" s="153" t="s">
        <v>158</v>
      </c>
      <c r="D77" s="144" t="s">
        <v>161</v>
      </c>
      <c r="E77" s="164">
        <v>28</v>
      </c>
      <c r="F77" s="146">
        <v>-28</v>
      </c>
      <c r="G77" s="161">
        <f t="shared" si="1"/>
        <v>0</v>
      </c>
      <c r="H77" s="162"/>
    </row>
    <row r="78" spans="1:8" ht="30" customHeight="1">
      <c r="A78" s="152">
        <v>74</v>
      </c>
      <c r="B78" s="153" t="s">
        <v>162</v>
      </c>
      <c r="C78" s="153" t="s">
        <v>158</v>
      </c>
      <c r="D78" s="144" t="s">
        <v>163</v>
      </c>
      <c r="E78" s="164">
        <v>5.4</v>
      </c>
      <c r="F78" s="146">
        <v>-5.4</v>
      </c>
      <c r="G78" s="161">
        <f t="shared" si="1"/>
        <v>0</v>
      </c>
      <c r="H78" s="162"/>
    </row>
    <row r="79" spans="1:8" ht="30" customHeight="1">
      <c r="A79" s="152">
        <v>75</v>
      </c>
      <c r="B79" s="153" t="s">
        <v>162</v>
      </c>
      <c r="C79" s="153" t="s">
        <v>158</v>
      </c>
      <c r="D79" s="144" t="s">
        <v>164</v>
      </c>
      <c r="E79" s="164">
        <v>2</v>
      </c>
      <c r="F79" s="146">
        <v>-2</v>
      </c>
      <c r="G79" s="161">
        <f t="shared" si="1"/>
        <v>0</v>
      </c>
      <c r="H79" s="162"/>
    </row>
    <row r="80" spans="1:8" ht="30" customHeight="1">
      <c r="A80" s="152">
        <v>76</v>
      </c>
      <c r="B80" s="153" t="s">
        <v>165</v>
      </c>
      <c r="C80" s="153" t="s">
        <v>166</v>
      </c>
      <c r="D80" s="163" t="s">
        <v>167</v>
      </c>
      <c r="E80" s="164">
        <v>0</v>
      </c>
      <c r="F80" s="146">
        <v>100</v>
      </c>
      <c r="G80" s="161">
        <f t="shared" si="1"/>
        <v>100</v>
      </c>
      <c r="H80" s="162" t="s">
        <v>87</v>
      </c>
    </row>
    <row r="81" spans="1:8" ht="72.75" customHeight="1">
      <c r="A81" s="152">
        <v>77</v>
      </c>
      <c r="B81" s="157" t="s">
        <v>1159</v>
      </c>
      <c r="C81" s="157" t="s">
        <v>659</v>
      </c>
      <c r="D81" s="158" t="s">
        <v>660</v>
      </c>
      <c r="E81" s="159">
        <v>17</v>
      </c>
      <c r="F81" s="160">
        <v>-17</v>
      </c>
      <c r="G81" s="161">
        <f t="shared" si="1"/>
        <v>0</v>
      </c>
      <c r="H81" s="162" t="s">
        <v>661</v>
      </c>
    </row>
    <row r="82" spans="1:8" ht="49.5" customHeight="1">
      <c r="A82" s="152">
        <v>78</v>
      </c>
      <c r="B82" s="157" t="s">
        <v>1159</v>
      </c>
      <c r="C82" s="157" t="s">
        <v>659</v>
      </c>
      <c r="D82" s="158" t="s">
        <v>653</v>
      </c>
      <c r="E82" s="159">
        <v>7.5</v>
      </c>
      <c r="F82" s="160">
        <v>-4.5</v>
      </c>
      <c r="G82" s="161">
        <f t="shared" si="1"/>
        <v>3</v>
      </c>
      <c r="H82" s="162" t="s">
        <v>661</v>
      </c>
    </row>
    <row r="83" spans="1:8" ht="67.5" customHeight="1">
      <c r="A83" s="152">
        <v>79</v>
      </c>
      <c r="B83" s="157" t="s">
        <v>1159</v>
      </c>
      <c r="C83" s="157" t="s">
        <v>659</v>
      </c>
      <c r="D83" s="158" t="s">
        <v>662</v>
      </c>
      <c r="E83" s="159">
        <v>5</v>
      </c>
      <c r="F83" s="160">
        <v>-5</v>
      </c>
      <c r="G83" s="161">
        <f t="shared" si="1"/>
        <v>0</v>
      </c>
      <c r="H83" s="162" t="s">
        <v>661</v>
      </c>
    </row>
    <row r="84" spans="1:8" ht="30" customHeight="1">
      <c r="A84" s="152">
        <v>80</v>
      </c>
      <c r="B84" s="157" t="s">
        <v>1159</v>
      </c>
      <c r="C84" s="157" t="s">
        <v>659</v>
      </c>
      <c r="D84" s="158" t="s">
        <v>656</v>
      </c>
      <c r="E84" s="159">
        <v>0</v>
      </c>
      <c r="F84" s="160">
        <v>126.5</v>
      </c>
      <c r="G84" s="161">
        <f t="shared" si="1"/>
        <v>126.5</v>
      </c>
      <c r="H84" s="162" t="s">
        <v>663</v>
      </c>
    </row>
    <row r="85" spans="1:8" ht="30" customHeight="1">
      <c r="A85" s="152">
        <v>81</v>
      </c>
      <c r="B85" s="153" t="s">
        <v>664</v>
      </c>
      <c r="C85" s="153" t="s">
        <v>665</v>
      </c>
      <c r="D85" s="163" t="s">
        <v>666</v>
      </c>
      <c r="E85" s="145">
        <v>10</v>
      </c>
      <c r="F85" s="146">
        <v>-10</v>
      </c>
      <c r="G85" s="161">
        <f t="shared" si="1"/>
        <v>0</v>
      </c>
      <c r="H85" s="162" t="s">
        <v>220</v>
      </c>
    </row>
    <row r="86" spans="1:8" ht="30" customHeight="1">
      <c r="A86" s="152">
        <v>82</v>
      </c>
      <c r="B86" s="153" t="s">
        <v>673</v>
      </c>
      <c r="C86" s="153" t="s">
        <v>665</v>
      </c>
      <c r="D86" s="163" t="s">
        <v>674</v>
      </c>
      <c r="E86" s="145">
        <v>1.6850000000000001</v>
      </c>
      <c r="F86" s="146">
        <v>-1.6850000000000001</v>
      </c>
      <c r="G86" s="161">
        <f t="shared" si="1"/>
        <v>0</v>
      </c>
      <c r="H86" s="162" t="s">
        <v>220</v>
      </c>
    </row>
    <row r="87" spans="1:8" ht="30" customHeight="1">
      <c r="A87" s="152">
        <v>83</v>
      </c>
      <c r="B87" s="153" t="s">
        <v>673</v>
      </c>
      <c r="C87" s="153" t="s">
        <v>665</v>
      </c>
      <c r="D87" s="163" t="s">
        <v>675</v>
      </c>
      <c r="E87" s="145">
        <v>16.419499999999999</v>
      </c>
      <c r="F87" s="146">
        <v>-16.419499999999999</v>
      </c>
      <c r="G87" s="161">
        <f t="shared" si="1"/>
        <v>0</v>
      </c>
      <c r="H87" s="162" t="s">
        <v>220</v>
      </c>
    </row>
    <row r="88" spans="1:8" ht="63" customHeight="1">
      <c r="A88" s="152">
        <v>84</v>
      </c>
      <c r="B88" s="153" t="s">
        <v>673</v>
      </c>
      <c r="C88" s="153" t="s">
        <v>665</v>
      </c>
      <c r="D88" s="163" t="s">
        <v>676</v>
      </c>
      <c r="E88" s="145">
        <v>400</v>
      </c>
      <c r="F88" s="146">
        <v>91</v>
      </c>
      <c r="G88" s="161">
        <f t="shared" si="1"/>
        <v>491</v>
      </c>
      <c r="H88" s="162" t="s">
        <v>677</v>
      </c>
    </row>
    <row r="89" spans="1:8" ht="59.25" customHeight="1">
      <c r="A89" s="152">
        <v>85</v>
      </c>
      <c r="B89" s="153" t="s">
        <v>673</v>
      </c>
      <c r="C89" s="152" t="s">
        <v>678</v>
      </c>
      <c r="D89" s="163" t="s">
        <v>679</v>
      </c>
      <c r="E89" s="145">
        <v>1000</v>
      </c>
      <c r="F89" s="146">
        <v>211.28</v>
      </c>
      <c r="G89" s="161">
        <f t="shared" si="1"/>
        <v>1211.28</v>
      </c>
      <c r="H89" s="162" t="s">
        <v>680</v>
      </c>
    </row>
    <row r="90" spans="1:8" ht="51.75" customHeight="1">
      <c r="A90" s="152">
        <v>86</v>
      </c>
      <c r="B90" s="153" t="s">
        <v>673</v>
      </c>
      <c r="C90" s="152" t="s">
        <v>681</v>
      </c>
      <c r="D90" s="144" t="s">
        <v>682</v>
      </c>
      <c r="E90" s="145">
        <v>230</v>
      </c>
      <c r="F90" s="146">
        <v>60</v>
      </c>
      <c r="G90" s="161">
        <f t="shared" si="1"/>
        <v>290</v>
      </c>
      <c r="H90" s="162" t="s">
        <v>683</v>
      </c>
    </row>
    <row r="91" spans="1:8" ht="75.75" customHeight="1">
      <c r="A91" s="152">
        <v>87</v>
      </c>
      <c r="B91" s="153" t="s">
        <v>673</v>
      </c>
      <c r="C91" s="153" t="s">
        <v>665</v>
      </c>
      <c r="D91" s="144" t="s">
        <v>684</v>
      </c>
      <c r="E91" s="145">
        <v>343.39</v>
      </c>
      <c r="F91" s="146">
        <v>149.27000000000001</v>
      </c>
      <c r="G91" s="161">
        <f t="shared" si="1"/>
        <v>492.65999999999997</v>
      </c>
      <c r="H91" s="162" t="s">
        <v>685</v>
      </c>
    </row>
    <row r="92" spans="1:8" ht="66" customHeight="1">
      <c r="A92" s="152">
        <v>88</v>
      </c>
      <c r="B92" s="153" t="s">
        <v>686</v>
      </c>
      <c r="C92" s="153" t="s">
        <v>665</v>
      </c>
      <c r="D92" s="163" t="s">
        <v>687</v>
      </c>
      <c r="E92" s="145">
        <v>96</v>
      </c>
      <c r="F92" s="146">
        <v>-58.8</v>
      </c>
      <c r="G92" s="161">
        <f t="shared" si="1"/>
        <v>37.200000000000003</v>
      </c>
      <c r="H92" s="162" t="s">
        <v>688</v>
      </c>
    </row>
    <row r="93" spans="1:8" ht="45" customHeight="1">
      <c r="A93" s="152">
        <v>89</v>
      </c>
      <c r="B93" s="153" t="s">
        <v>686</v>
      </c>
      <c r="C93" s="153" t="s">
        <v>665</v>
      </c>
      <c r="D93" s="144" t="s">
        <v>689</v>
      </c>
      <c r="E93" s="145">
        <v>502.33</v>
      </c>
      <c r="F93" s="146">
        <v>-288</v>
      </c>
      <c r="G93" s="161">
        <f t="shared" si="1"/>
        <v>214.32999999999998</v>
      </c>
      <c r="H93" s="162" t="s">
        <v>690</v>
      </c>
    </row>
    <row r="94" spans="1:8" ht="64.5" customHeight="1">
      <c r="A94" s="152">
        <v>90</v>
      </c>
      <c r="B94" s="153" t="s">
        <v>691</v>
      </c>
      <c r="C94" s="153" t="s">
        <v>665</v>
      </c>
      <c r="D94" s="144" t="s">
        <v>692</v>
      </c>
      <c r="E94" s="145">
        <v>979.28</v>
      </c>
      <c r="F94" s="146">
        <v>-475</v>
      </c>
      <c r="G94" s="161">
        <f t="shared" si="1"/>
        <v>504.28</v>
      </c>
      <c r="H94" s="162" t="s">
        <v>693</v>
      </c>
    </row>
    <row r="95" spans="1:8" ht="30" customHeight="1">
      <c r="A95" s="152">
        <v>91</v>
      </c>
      <c r="B95" s="153" t="s">
        <v>691</v>
      </c>
      <c r="C95" s="153" t="s">
        <v>665</v>
      </c>
      <c r="D95" s="163" t="s">
        <v>694</v>
      </c>
      <c r="E95" s="145">
        <v>2.5</v>
      </c>
      <c r="F95" s="146">
        <v>-2.5</v>
      </c>
      <c r="G95" s="161">
        <f t="shared" si="1"/>
        <v>0</v>
      </c>
      <c r="H95" s="162" t="s">
        <v>220</v>
      </c>
    </row>
    <row r="96" spans="1:8" ht="30" customHeight="1">
      <c r="A96" s="152">
        <v>92</v>
      </c>
      <c r="B96" s="153" t="s">
        <v>1074</v>
      </c>
      <c r="C96" s="153" t="s">
        <v>665</v>
      </c>
      <c r="D96" s="163" t="s">
        <v>667</v>
      </c>
      <c r="E96" s="145">
        <v>855.52401299999997</v>
      </c>
      <c r="F96" s="146">
        <v>-755.52401299999997</v>
      </c>
      <c r="G96" s="161">
        <f t="shared" si="1"/>
        <v>100</v>
      </c>
      <c r="H96" s="162" t="s">
        <v>220</v>
      </c>
    </row>
    <row r="97" spans="1:8" ht="30" customHeight="1">
      <c r="A97" s="152">
        <v>93</v>
      </c>
      <c r="B97" s="153" t="s">
        <v>1074</v>
      </c>
      <c r="C97" s="153" t="s">
        <v>665</v>
      </c>
      <c r="D97" s="163" t="s">
        <v>669</v>
      </c>
      <c r="E97" s="145">
        <v>149.45500000000001</v>
      </c>
      <c r="F97" s="146">
        <v>-149.45500000000001</v>
      </c>
      <c r="G97" s="161">
        <f t="shared" si="1"/>
        <v>0</v>
      </c>
      <c r="H97" s="162" t="s">
        <v>220</v>
      </c>
    </row>
    <row r="98" spans="1:8" ht="30" customHeight="1">
      <c r="A98" s="152">
        <v>94</v>
      </c>
      <c r="B98" s="153" t="s">
        <v>1074</v>
      </c>
      <c r="C98" s="153" t="s">
        <v>665</v>
      </c>
      <c r="D98" s="163" t="s">
        <v>670</v>
      </c>
      <c r="E98" s="145">
        <v>11.610578</v>
      </c>
      <c r="F98" s="146">
        <v>-11.610578</v>
      </c>
      <c r="G98" s="161">
        <f t="shared" si="1"/>
        <v>0</v>
      </c>
      <c r="H98" s="162" t="s">
        <v>220</v>
      </c>
    </row>
    <row r="99" spans="1:8" ht="30" customHeight="1">
      <c r="A99" s="152">
        <v>95</v>
      </c>
      <c r="B99" s="153" t="s">
        <v>1074</v>
      </c>
      <c r="C99" s="153" t="s">
        <v>665</v>
      </c>
      <c r="D99" s="163" t="s">
        <v>671</v>
      </c>
      <c r="E99" s="145">
        <v>17.171596999999998</v>
      </c>
      <c r="F99" s="146">
        <v>-17.171596999999998</v>
      </c>
      <c r="G99" s="161">
        <f t="shared" si="1"/>
        <v>0</v>
      </c>
      <c r="H99" s="162" t="s">
        <v>220</v>
      </c>
    </row>
    <row r="100" spans="1:8" ht="30" customHeight="1">
      <c r="A100" s="152">
        <v>96</v>
      </c>
      <c r="B100" s="153" t="s">
        <v>1074</v>
      </c>
      <c r="C100" s="153" t="s">
        <v>665</v>
      </c>
      <c r="D100" s="163" t="s">
        <v>672</v>
      </c>
      <c r="E100" s="145">
        <v>174.46</v>
      </c>
      <c r="F100" s="146">
        <v>-174.46</v>
      </c>
      <c r="G100" s="161">
        <f t="shared" si="1"/>
        <v>0</v>
      </c>
      <c r="H100" s="162" t="s">
        <v>220</v>
      </c>
    </row>
    <row r="101" spans="1:8" ht="30" customHeight="1">
      <c r="A101" s="152">
        <v>97</v>
      </c>
      <c r="B101" s="153" t="s">
        <v>1074</v>
      </c>
      <c r="C101" s="153" t="s">
        <v>665</v>
      </c>
      <c r="D101" s="163" t="s">
        <v>704</v>
      </c>
      <c r="E101" s="145">
        <v>24.806999999999999</v>
      </c>
      <c r="F101" s="146">
        <v>-17.129059999999999</v>
      </c>
      <c r="G101" s="161">
        <f t="shared" si="1"/>
        <v>7.6779399999999995</v>
      </c>
      <c r="H101" s="162" t="s">
        <v>220</v>
      </c>
    </row>
    <row r="102" spans="1:8" ht="30" customHeight="1">
      <c r="A102" s="152">
        <v>98</v>
      </c>
      <c r="B102" s="153" t="s">
        <v>1074</v>
      </c>
      <c r="C102" s="153" t="s">
        <v>665</v>
      </c>
      <c r="D102" s="163" t="s">
        <v>705</v>
      </c>
      <c r="E102" s="145">
        <v>94.172048000000402</v>
      </c>
      <c r="F102" s="146">
        <v>-94.172048000000402</v>
      </c>
      <c r="G102" s="161">
        <f t="shared" si="1"/>
        <v>0</v>
      </c>
      <c r="H102" s="162" t="s">
        <v>220</v>
      </c>
    </row>
    <row r="103" spans="1:8" ht="30" customHeight="1">
      <c r="A103" s="152">
        <v>99</v>
      </c>
      <c r="B103" s="153" t="s">
        <v>1075</v>
      </c>
      <c r="C103" s="153" t="s">
        <v>665</v>
      </c>
      <c r="D103" s="163" t="s">
        <v>668</v>
      </c>
      <c r="E103" s="145">
        <v>477.74425500000001</v>
      </c>
      <c r="F103" s="146">
        <v>-477.74425500000001</v>
      </c>
      <c r="G103" s="161">
        <f t="shared" si="1"/>
        <v>0</v>
      </c>
      <c r="H103" s="162" t="s">
        <v>220</v>
      </c>
    </row>
    <row r="104" spans="1:8" ht="30" customHeight="1">
      <c r="A104" s="152">
        <v>100</v>
      </c>
      <c r="B104" s="153" t="s">
        <v>695</v>
      </c>
      <c r="C104" s="153" t="s">
        <v>665</v>
      </c>
      <c r="D104" s="163" t="s">
        <v>696</v>
      </c>
      <c r="E104" s="145">
        <v>7</v>
      </c>
      <c r="F104" s="146">
        <v>-7</v>
      </c>
      <c r="G104" s="161">
        <f t="shared" si="1"/>
        <v>0</v>
      </c>
      <c r="H104" s="162" t="s">
        <v>220</v>
      </c>
    </row>
    <row r="105" spans="1:8" ht="30" customHeight="1">
      <c r="A105" s="152">
        <v>101</v>
      </c>
      <c r="B105" s="153" t="s">
        <v>695</v>
      </c>
      <c r="C105" s="153" t="s">
        <v>665</v>
      </c>
      <c r="D105" s="163" t="s">
        <v>697</v>
      </c>
      <c r="E105" s="145">
        <v>60</v>
      </c>
      <c r="F105" s="146">
        <v>-10.91</v>
      </c>
      <c r="G105" s="161">
        <f t="shared" si="1"/>
        <v>49.09</v>
      </c>
      <c r="H105" s="162" t="s">
        <v>698</v>
      </c>
    </row>
    <row r="106" spans="1:8" ht="66" customHeight="1">
      <c r="A106" s="152">
        <v>102</v>
      </c>
      <c r="B106" s="153" t="s">
        <v>695</v>
      </c>
      <c r="C106" s="153" t="s">
        <v>665</v>
      </c>
      <c r="D106" s="163" t="s">
        <v>1091</v>
      </c>
      <c r="E106" s="145">
        <v>500</v>
      </c>
      <c r="F106" s="146">
        <v>-420.55</v>
      </c>
      <c r="G106" s="161">
        <f t="shared" si="1"/>
        <v>79.449999999999989</v>
      </c>
      <c r="H106" s="162" t="s">
        <v>699</v>
      </c>
    </row>
    <row r="107" spans="1:8" ht="30" customHeight="1">
      <c r="A107" s="152">
        <v>103</v>
      </c>
      <c r="B107" s="153" t="s">
        <v>695</v>
      </c>
      <c r="C107" s="153" t="s">
        <v>665</v>
      </c>
      <c r="D107" s="144" t="s">
        <v>700</v>
      </c>
      <c r="E107" s="145">
        <v>0</v>
      </c>
      <c r="F107" s="146">
        <v>542.54599299999995</v>
      </c>
      <c r="G107" s="161">
        <f t="shared" si="1"/>
        <v>542.54599299999995</v>
      </c>
      <c r="H107" s="162" t="s">
        <v>701</v>
      </c>
    </row>
    <row r="108" spans="1:8" ht="30" customHeight="1">
      <c r="A108" s="152">
        <v>104</v>
      </c>
      <c r="B108" s="153" t="s">
        <v>695</v>
      </c>
      <c r="C108" s="153" t="s">
        <v>665</v>
      </c>
      <c r="D108" s="163" t="s">
        <v>702</v>
      </c>
      <c r="E108" s="145">
        <v>22.142939999999999</v>
      </c>
      <c r="F108" s="146">
        <v>-22.142939999999999</v>
      </c>
      <c r="G108" s="161">
        <f t="shared" si="1"/>
        <v>0</v>
      </c>
      <c r="H108" s="162" t="s">
        <v>220</v>
      </c>
    </row>
    <row r="109" spans="1:8" ht="30" customHeight="1">
      <c r="A109" s="152">
        <v>105</v>
      </c>
      <c r="B109" s="153" t="s">
        <v>695</v>
      </c>
      <c r="C109" s="153" t="s">
        <v>665</v>
      </c>
      <c r="D109" s="163" t="s">
        <v>703</v>
      </c>
      <c r="E109" s="145">
        <v>8</v>
      </c>
      <c r="F109" s="146">
        <v>-8</v>
      </c>
      <c r="G109" s="161">
        <f t="shared" si="1"/>
        <v>0</v>
      </c>
      <c r="H109" s="162" t="s">
        <v>220</v>
      </c>
    </row>
    <row r="110" spans="1:8" ht="30" customHeight="1">
      <c r="A110" s="152">
        <v>106</v>
      </c>
      <c r="B110" s="153" t="s">
        <v>706</v>
      </c>
      <c r="C110" s="153" t="s">
        <v>665</v>
      </c>
      <c r="D110" s="163" t="s">
        <v>707</v>
      </c>
      <c r="E110" s="145">
        <v>300</v>
      </c>
      <c r="F110" s="146">
        <v>-238.17599999999999</v>
      </c>
      <c r="G110" s="161">
        <f t="shared" si="1"/>
        <v>61.824000000000012</v>
      </c>
      <c r="H110" s="162" t="s">
        <v>220</v>
      </c>
    </row>
    <row r="111" spans="1:8" ht="30" customHeight="1">
      <c r="A111" s="152">
        <v>107</v>
      </c>
      <c r="B111" s="153" t="s">
        <v>706</v>
      </c>
      <c r="C111" s="153" t="s">
        <v>665</v>
      </c>
      <c r="D111" s="163" t="s">
        <v>708</v>
      </c>
      <c r="E111" s="145">
        <v>0.32</v>
      </c>
      <c r="F111" s="146">
        <v>-0.32</v>
      </c>
      <c r="G111" s="161">
        <f t="shared" si="1"/>
        <v>0</v>
      </c>
      <c r="H111" s="162" t="s">
        <v>220</v>
      </c>
    </row>
    <row r="112" spans="1:8" ht="30" customHeight="1">
      <c r="A112" s="152">
        <v>108</v>
      </c>
      <c r="B112" s="153" t="s">
        <v>706</v>
      </c>
      <c r="C112" s="153" t="s">
        <v>665</v>
      </c>
      <c r="D112" s="163" t="s">
        <v>709</v>
      </c>
      <c r="E112" s="145">
        <v>60</v>
      </c>
      <c r="F112" s="146">
        <v>-60</v>
      </c>
      <c r="G112" s="161">
        <f t="shared" si="1"/>
        <v>0</v>
      </c>
      <c r="H112" s="162" t="s">
        <v>220</v>
      </c>
    </row>
    <row r="113" spans="1:8" ht="30" customHeight="1">
      <c r="A113" s="152">
        <v>109</v>
      </c>
      <c r="B113" s="153" t="s">
        <v>710</v>
      </c>
      <c r="C113" s="153" t="s">
        <v>665</v>
      </c>
      <c r="D113" s="163" t="s">
        <v>711</v>
      </c>
      <c r="E113" s="145">
        <v>8</v>
      </c>
      <c r="F113" s="146">
        <v>-8</v>
      </c>
      <c r="G113" s="161">
        <f t="shared" si="1"/>
        <v>0</v>
      </c>
      <c r="H113" s="162" t="s">
        <v>220</v>
      </c>
    </row>
    <row r="114" spans="1:8" ht="30" customHeight="1">
      <c r="A114" s="152">
        <v>110</v>
      </c>
      <c r="B114" s="153" t="s">
        <v>710</v>
      </c>
      <c r="C114" s="153" t="s">
        <v>665</v>
      </c>
      <c r="D114" s="163" t="s">
        <v>712</v>
      </c>
      <c r="E114" s="145">
        <v>8</v>
      </c>
      <c r="F114" s="146">
        <v>-8</v>
      </c>
      <c r="G114" s="161">
        <f t="shared" si="1"/>
        <v>0</v>
      </c>
      <c r="H114" s="162" t="s">
        <v>220</v>
      </c>
    </row>
    <row r="115" spans="1:8" ht="30" customHeight="1">
      <c r="A115" s="152">
        <v>111</v>
      </c>
      <c r="B115" s="153" t="s">
        <v>168</v>
      </c>
      <c r="C115" s="153" t="s">
        <v>169</v>
      </c>
      <c r="D115" s="144" t="s">
        <v>170</v>
      </c>
      <c r="E115" s="175">
        <v>39</v>
      </c>
      <c r="F115" s="146">
        <v>-39</v>
      </c>
      <c r="G115" s="161">
        <f t="shared" si="1"/>
        <v>0</v>
      </c>
      <c r="H115" s="162"/>
    </row>
    <row r="116" spans="1:8" ht="30" customHeight="1">
      <c r="A116" s="152">
        <v>112</v>
      </c>
      <c r="B116" s="153" t="s">
        <v>168</v>
      </c>
      <c r="C116" s="153" t="s">
        <v>169</v>
      </c>
      <c r="D116" s="144" t="s">
        <v>171</v>
      </c>
      <c r="E116" s="175">
        <v>65</v>
      </c>
      <c r="F116" s="146">
        <v>-65</v>
      </c>
      <c r="G116" s="161">
        <f t="shared" si="1"/>
        <v>0</v>
      </c>
      <c r="H116" s="162"/>
    </row>
    <row r="117" spans="1:8" ht="30" customHeight="1">
      <c r="A117" s="152">
        <v>113</v>
      </c>
      <c r="B117" s="153" t="s">
        <v>168</v>
      </c>
      <c r="C117" s="153" t="s">
        <v>169</v>
      </c>
      <c r="D117" s="144" t="s">
        <v>172</v>
      </c>
      <c r="E117" s="175">
        <v>161.30000000000001</v>
      </c>
      <c r="F117" s="146">
        <v>-111.3</v>
      </c>
      <c r="G117" s="161">
        <f t="shared" si="1"/>
        <v>50.000000000000014</v>
      </c>
      <c r="H117" s="162"/>
    </row>
    <row r="118" spans="1:8" ht="30" customHeight="1">
      <c r="A118" s="152">
        <v>114</v>
      </c>
      <c r="B118" s="153" t="s">
        <v>168</v>
      </c>
      <c r="C118" s="153" t="s">
        <v>169</v>
      </c>
      <c r="D118" s="144" t="s">
        <v>1087</v>
      </c>
      <c r="E118" s="175">
        <v>2071.3000000000002</v>
      </c>
      <c r="F118" s="146">
        <v>-1501.3</v>
      </c>
      <c r="G118" s="161">
        <f t="shared" si="1"/>
        <v>570.00000000000023</v>
      </c>
      <c r="H118" s="162"/>
    </row>
    <row r="119" spans="1:8" ht="30" customHeight="1">
      <c r="A119" s="152">
        <v>115</v>
      </c>
      <c r="B119" s="153" t="s">
        <v>173</v>
      </c>
      <c r="C119" s="153" t="s">
        <v>174</v>
      </c>
      <c r="D119" s="144" t="s">
        <v>175</v>
      </c>
      <c r="E119" s="175">
        <v>30</v>
      </c>
      <c r="F119" s="146">
        <v>-15.327</v>
      </c>
      <c r="G119" s="161">
        <f t="shared" si="1"/>
        <v>14.673</v>
      </c>
      <c r="H119" s="162"/>
    </row>
    <row r="120" spans="1:8" ht="30" customHeight="1">
      <c r="A120" s="152">
        <v>116</v>
      </c>
      <c r="B120" s="153" t="s">
        <v>176</v>
      </c>
      <c r="C120" s="153" t="s">
        <v>174</v>
      </c>
      <c r="D120" s="144" t="s">
        <v>177</v>
      </c>
      <c r="E120" s="175">
        <v>5</v>
      </c>
      <c r="F120" s="146">
        <v>-5</v>
      </c>
      <c r="G120" s="161">
        <f t="shared" si="1"/>
        <v>0</v>
      </c>
      <c r="H120" s="162"/>
    </row>
    <row r="121" spans="1:8" ht="30" customHeight="1">
      <c r="A121" s="152">
        <v>117</v>
      </c>
      <c r="B121" s="153" t="s">
        <v>178</v>
      </c>
      <c r="C121" s="153" t="s">
        <v>174</v>
      </c>
      <c r="D121" s="144" t="s">
        <v>179</v>
      </c>
      <c r="E121" s="175">
        <v>10</v>
      </c>
      <c r="F121" s="146">
        <v>-10</v>
      </c>
      <c r="G121" s="161">
        <f t="shared" si="1"/>
        <v>0</v>
      </c>
      <c r="H121" s="162"/>
    </row>
    <row r="122" spans="1:8" ht="30" customHeight="1">
      <c r="A122" s="152">
        <v>118</v>
      </c>
      <c r="B122" s="153" t="s">
        <v>180</v>
      </c>
      <c r="C122" s="153" t="s">
        <v>174</v>
      </c>
      <c r="D122" s="144" t="s">
        <v>181</v>
      </c>
      <c r="E122" s="175">
        <v>5</v>
      </c>
      <c r="F122" s="146">
        <v>-1.88</v>
      </c>
      <c r="G122" s="161">
        <f t="shared" si="1"/>
        <v>3.12</v>
      </c>
      <c r="H122" s="162"/>
    </row>
    <row r="123" spans="1:8" ht="30" customHeight="1">
      <c r="A123" s="152">
        <v>119</v>
      </c>
      <c r="B123" s="157" t="s">
        <v>182</v>
      </c>
      <c r="C123" s="157" t="s">
        <v>128</v>
      </c>
      <c r="D123" s="158" t="s">
        <v>183</v>
      </c>
      <c r="E123" s="159">
        <v>15</v>
      </c>
      <c r="F123" s="160">
        <v>-15</v>
      </c>
      <c r="G123" s="161">
        <f t="shared" si="1"/>
        <v>0</v>
      </c>
      <c r="H123" s="162" t="s">
        <v>184</v>
      </c>
    </row>
    <row r="124" spans="1:8" ht="30" customHeight="1">
      <c r="A124" s="152">
        <v>120</v>
      </c>
      <c r="B124" s="157" t="s">
        <v>182</v>
      </c>
      <c r="C124" s="157" t="s">
        <v>128</v>
      </c>
      <c r="D124" s="144" t="s">
        <v>185</v>
      </c>
      <c r="E124" s="159">
        <v>15</v>
      </c>
      <c r="F124" s="160">
        <v>-15</v>
      </c>
      <c r="G124" s="161">
        <f t="shared" si="1"/>
        <v>0</v>
      </c>
      <c r="H124" s="162" t="s">
        <v>184</v>
      </c>
    </row>
    <row r="125" spans="1:8" ht="30" customHeight="1">
      <c r="A125" s="152">
        <v>121</v>
      </c>
      <c r="B125" s="157" t="s">
        <v>182</v>
      </c>
      <c r="C125" s="157" t="s">
        <v>128</v>
      </c>
      <c r="D125" s="144" t="s">
        <v>186</v>
      </c>
      <c r="E125" s="159">
        <v>12.5</v>
      </c>
      <c r="F125" s="160">
        <v>-4</v>
      </c>
      <c r="G125" s="161">
        <f t="shared" si="1"/>
        <v>8.5</v>
      </c>
      <c r="H125" s="162" t="s">
        <v>187</v>
      </c>
    </row>
    <row r="126" spans="1:8" ht="30" customHeight="1">
      <c r="A126" s="152">
        <v>122</v>
      </c>
      <c r="B126" s="153" t="s">
        <v>182</v>
      </c>
      <c r="C126" s="153" t="s">
        <v>169</v>
      </c>
      <c r="D126" s="144" t="s">
        <v>1088</v>
      </c>
      <c r="E126" s="175">
        <v>547</v>
      </c>
      <c r="F126" s="146">
        <v>-544.157916</v>
      </c>
      <c r="G126" s="161">
        <f t="shared" si="1"/>
        <v>2.8420839999999998</v>
      </c>
      <c r="H126" s="162"/>
    </row>
    <row r="127" spans="1:8" ht="30" customHeight="1">
      <c r="A127" s="152">
        <v>123</v>
      </c>
      <c r="B127" s="153" t="s">
        <v>182</v>
      </c>
      <c r="C127" s="153" t="s">
        <v>169</v>
      </c>
      <c r="D127" s="144" t="s">
        <v>188</v>
      </c>
      <c r="E127" s="175">
        <v>70.548000000000002</v>
      </c>
      <c r="F127" s="146">
        <v>-70.548000000000002</v>
      </c>
      <c r="G127" s="161">
        <f t="shared" si="1"/>
        <v>0</v>
      </c>
      <c r="H127" s="162"/>
    </row>
    <row r="128" spans="1:8" ht="30" customHeight="1">
      <c r="A128" s="152">
        <v>124</v>
      </c>
      <c r="B128" s="153" t="s">
        <v>182</v>
      </c>
      <c r="C128" s="153" t="s">
        <v>169</v>
      </c>
      <c r="D128" s="144" t="s">
        <v>189</v>
      </c>
      <c r="E128" s="175">
        <v>91</v>
      </c>
      <c r="F128" s="146">
        <v>-91</v>
      </c>
      <c r="G128" s="161">
        <f t="shared" si="1"/>
        <v>0</v>
      </c>
      <c r="H128" s="162"/>
    </row>
    <row r="129" spans="1:8" ht="30" customHeight="1">
      <c r="A129" s="152">
        <v>125</v>
      </c>
      <c r="B129" s="153" t="s">
        <v>182</v>
      </c>
      <c r="C129" s="153" t="s">
        <v>169</v>
      </c>
      <c r="D129" s="144" t="s">
        <v>190</v>
      </c>
      <c r="E129" s="175">
        <v>62</v>
      </c>
      <c r="F129" s="146">
        <v>-62</v>
      </c>
      <c r="G129" s="161">
        <f t="shared" si="1"/>
        <v>0</v>
      </c>
      <c r="H129" s="162"/>
    </row>
    <row r="130" spans="1:8" ht="30" customHeight="1">
      <c r="A130" s="152">
        <v>126</v>
      </c>
      <c r="B130" s="153" t="s">
        <v>182</v>
      </c>
      <c r="C130" s="153" t="s">
        <v>169</v>
      </c>
      <c r="D130" s="144" t="s">
        <v>191</v>
      </c>
      <c r="E130" s="175">
        <v>300</v>
      </c>
      <c r="F130" s="146">
        <v>-105.74</v>
      </c>
      <c r="G130" s="161">
        <f t="shared" si="1"/>
        <v>194.26</v>
      </c>
      <c r="H130" s="162"/>
    </row>
    <row r="131" spans="1:8" ht="30" customHeight="1">
      <c r="A131" s="152">
        <v>127</v>
      </c>
      <c r="B131" s="153" t="s">
        <v>182</v>
      </c>
      <c r="C131" s="153" t="s">
        <v>169</v>
      </c>
      <c r="D131" s="144" t="s">
        <v>192</v>
      </c>
      <c r="E131" s="175">
        <v>40</v>
      </c>
      <c r="F131" s="146">
        <v>-40</v>
      </c>
      <c r="G131" s="161">
        <f t="shared" si="1"/>
        <v>0</v>
      </c>
      <c r="H131" s="162"/>
    </row>
    <row r="132" spans="1:8" ht="30" customHeight="1">
      <c r="A132" s="152">
        <v>128</v>
      </c>
      <c r="B132" s="153" t="s">
        <v>182</v>
      </c>
      <c r="C132" s="153" t="s">
        <v>169</v>
      </c>
      <c r="D132" s="183" t="s">
        <v>193</v>
      </c>
      <c r="E132" s="175">
        <v>133.9615</v>
      </c>
      <c r="F132" s="146">
        <v>-133.9615</v>
      </c>
      <c r="G132" s="161">
        <f t="shared" si="1"/>
        <v>0</v>
      </c>
      <c r="H132" s="162"/>
    </row>
    <row r="133" spans="1:8" ht="30" customHeight="1">
      <c r="A133" s="152">
        <v>129</v>
      </c>
      <c r="B133" s="153" t="s">
        <v>182</v>
      </c>
      <c r="C133" s="153" t="s">
        <v>169</v>
      </c>
      <c r="D133" s="163" t="s">
        <v>194</v>
      </c>
      <c r="E133" s="175">
        <v>60</v>
      </c>
      <c r="F133" s="146">
        <v>-60</v>
      </c>
      <c r="G133" s="161">
        <f t="shared" si="1"/>
        <v>0</v>
      </c>
      <c r="H133" s="162"/>
    </row>
    <row r="134" spans="1:8" ht="30" customHeight="1">
      <c r="A134" s="152">
        <v>130</v>
      </c>
      <c r="B134" s="153" t="s">
        <v>182</v>
      </c>
      <c r="C134" s="153" t="s">
        <v>169</v>
      </c>
      <c r="D134" s="144" t="s">
        <v>195</v>
      </c>
      <c r="E134" s="175">
        <v>232.5</v>
      </c>
      <c r="F134" s="146">
        <v>-220</v>
      </c>
      <c r="G134" s="161">
        <f t="shared" si="1"/>
        <v>12.5</v>
      </c>
      <c r="H134" s="162"/>
    </row>
    <row r="135" spans="1:8" ht="30" customHeight="1">
      <c r="A135" s="152">
        <v>131</v>
      </c>
      <c r="B135" s="153" t="s">
        <v>182</v>
      </c>
      <c r="C135" s="153" t="s">
        <v>169</v>
      </c>
      <c r="D135" s="144" t="s">
        <v>196</v>
      </c>
      <c r="E135" s="175">
        <v>960.55</v>
      </c>
      <c r="F135" s="146">
        <v>-326.24360000000001</v>
      </c>
      <c r="G135" s="161">
        <f t="shared" si="1"/>
        <v>634.30639999999994</v>
      </c>
      <c r="H135" s="162"/>
    </row>
    <row r="136" spans="1:8" ht="30" customHeight="1">
      <c r="A136" s="152">
        <v>132</v>
      </c>
      <c r="B136" s="153" t="s">
        <v>182</v>
      </c>
      <c r="C136" s="153" t="s">
        <v>169</v>
      </c>
      <c r="D136" s="163" t="s">
        <v>197</v>
      </c>
      <c r="E136" s="175">
        <v>180.33</v>
      </c>
      <c r="F136" s="146">
        <v>-142.99232499999999</v>
      </c>
      <c r="G136" s="161">
        <f t="shared" si="1"/>
        <v>37.337675000000019</v>
      </c>
      <c r="H136" s="162"/>
    </row>
    <row r="137" spans="1:8" ht="30" customHeight="1">
      <c r="A137" s="152">
        <v>133</v>
      </c>
      <c r="B137" s="153" t="s">
        <v>182</v>
      </c>
      <c r="C137" s="153" t="s">
        <v>169</v>
      </c>
      <c r="D137" s="163" t="s">
        <v>198</v>
      </c>
      <c r="E137" s="175">
        <v>120.3</v>
      </c>
      <c r="F137" s="146">
        <v>-120.3</v>
      </c>
      <c r="G137" s="161">
        <f t="shared" ref="G137:G203" si="2">E137+F137</f>
        <v>0</v>
      </c>
      <c r="H137" s="162"/>
    </row>
    <row r="138" spans="1:8" ht="30" customHeight="1">
      <c r="A138" s="152">
        <v>134</v>
      </c>
      <c r="B138" s="143" t="s">
        <v>199</v>
      </c>
      <c r="C138" s="143" t="s">
        <v>169</v>
      </c>
      <c r="D138" s="144" t="s">
        <v>200</v>
      </c>
      <c r="E138" s="175">
        <v>200</v>
      </c>
      <c r="F138" s="146">
        <v>-200</v>
      </c>
      <c r="G138" s="161">
        <f t="shared" si="2"/>
        <v>0</v>
      </c>
      <c r="H138" s="162" t="s">
        <v>201</v>
      </c>
    </row>
    <row r="139" spans="1:8" ht="30" customHeight="1">
      <c r="A139" s="152">
        <v>135</v>
      </c>
      <c r="B139" s="143" t="s">
        <v>199</v>
      </c>
      <c r="C139" s="143" t="s">
        <v>169</v>
      </c>
      <c r="D139" s="144" t="s">
        <v>202</v>
      </c>
      <c r="E139" s="175">
        <v>2.7749999999999999</v>
      </c>
      <c r="F139" s="146">
        <v>-2.7749999999999999</v>
      </c>
      <c r="G139" s="161">
        <f t="shared" si="2"/>
        <v>0</v>
      </c>
      <c r="H139" s="162" t="s">
        <v>201</v>
      </c>
    </row>
    <row r="140" spans="1:8" ht="30" customHeight="1">
      <c r="A140" s="152">
        <v>136</v>
      </c>
      <c r="B140" s="143" t="s">
        <v>199</v>
      </c>
      <c r="C140" s="143" t="s">
        <v>169</v>
      </c>
      <c r="D140" s="144" t="s">
        <v>203</v>
      </c>
      <c r="E140" s="175">
        <v>50</v>
      </c>
      <c r="F140" s="146">
        <v>-50</v>
      </c>
      <c r="G140" s="161">
        <f t="shared" si="2"/>
        <v>0</v>
      </c>
      <c r="H140" s="182" t="s">
        <v>201</v>
      </c>
    </row>
    <row r="141" spans="1:8" ht="30" customHeight="1">
      <c r="A141" s="152">
        <v>137</v>
      </c>
      <c r="B141" s="143" t="s">
        <v>199</v>
      </c>
      <c r="C141" s="143" t="s">
        <v>169</v>
      </c>
      <c r="D141" s="144" t="s">
        <v>204</v>
      </c>
      <c r="E141" s="175">
        <v>210</v>
      </c>
      <c r="F141" s="146">
        <v>-210</v>
      </c>
      <c r="G141" s="161">
        <f t="shared" si="2"/>
        <v>0</v>
      </c>
      <c r="H141" s="162" t="s">
        <v>205</v>
      </c>
    </row>
    <row r="142" spans="1:8" ht="30" customHeight="1">
      <c r="A142" s="152">
        <v>138</v>
      </c>
      <c r="B142" s="143" t="s">
        <v>199</v>
      </c>
      <c r="C142" s="143" t="s">
        <v>169</v>
      </c>
      <c r="D142" s="144" t="s">
        <v>206</v>
      </c>
      <c r="E142" s="175">
        <v>9</v>
      </c>
      <c r="F142" s="146">
        <v>-9</v>
      </c>
      <c r="G142" s="161">
        <f t="shared" si="2"/>
        <v>0</v>
      </c>
      <c r="H142" s="162" t="s">
        <v>205</v>
      </c>
    </row>
    <row r="143" spans="1:8" ht="30" customHeight="1">
      <c r="A143" s="152">
        <v>139</v>
      </c>
      <c r="B143" s="143" t="s">
        <v>199</v>
      </c>
      <c r="C143" s="143" t="s">
        <v>207</v>
      </c>
      <c r="D143" s="144" t="s">
        <v>208</v>
      </c>
      <c r="E143" s="175">
        <v>0</v>
      </c>
      <c r="F143" s="146">
        <v>102</v>
      </c>
      <c r="G143" s="161">
        <f t="shared" si="2"/>
        <v>102</v>
      </c>
      <c r="H143" s="162" t="s">
        <v>87</v>
      </c>
    </row>
    <row r="144" spans="1:8" ht="30" customHeight="1">
      <c r="A144" s="152">
        <v>140</v>
      </c>
      <c r="B144" s="143" t="s">
        <v>199</v>
      </c>
      <c r="C144" s="153" t="s">
        <v>209</v>
      </c>
      <c r="D144" s="163" t="s">
        <v>210</v>
      </c>
      <c r="E144" s="175">
        <v>1000</v>
      </c>
      <c r="F144" s="146">
        <v>4000</v>
      </c>
      <c r="G144" s="161">
        <f t="shared" si="2"/>
        <v>5000</v>
      </c>
      <c r="H144" s="162" t="s">
        <v>87</v>
      </c>
    </row>
    <row r="145" spans="1:8" ht="30" customHeight="1">
      <c r="A145" s="152">
        <v>141</v>
      </c>
      <c r="B145" s="152" t="s">
        <v>199</v>
      </c>
      <c r="C145" s="153" t="s">
        <v>713</v>
      </c>
      <c r="D145" s="158" t="s">
        <v>1089</v>
      </c>
      <c r="E145" s="180">
        <v>1000</v>
      </c>
      <c r="F145" s="142">
        <v>-900</v>
      </c>
      <c r="G145" s="161">
        <f t="shared" si="2"/>
        <v>100</v>
      </c>
      <c r="H145" s="162" t="s">
        <v>714</v>
      </c>
    </row>
    <row r="146" spans="1:8" ht="30" customHeight="1">
      <c r="A146" s="152">
        <v>142</v>
      </c>
      <c r="B146" s="152" t="s">
        <v>199</v>
      </c>
      <c r="C146" s="153" t="s">
        <v>713</v>
      </c>
      <c r="D146" s="184" t="s">
        <v>715</v>
      </c>
      <c r="E146" s="180">
        <v>2</v>
      </c>
      <c r="F146" s="181">
        <v>1.8</v>
      </c>
      <c r="G146" s="161">
        <f t="shared" si="2"/>
        <v>3.8</v>
      </c>
      <c r="H146" s="162" t="s">
        <v>716</v>
      </c>
    </row>
    <row r="147" spans="1:8" ht="30" customHeight="1">
      <c r="A147" s="152">
        <v>143</v>
      </c>
      <c r="B147" s="152" t="s">
        <v>199</v>
      </c>
      <c r="C147" s="153" t="s">
        <v>610</v>
      </c>
      <c r="D147" s="166" t="s">
        <v>717</v>
      </c>
      <c r="E147" s="185">
        <v>5</v>
      </c>
      <c r="F147" s="146">
        <v>-5</v>
      </c>
      <c r="G147" s="161">
        <f t="shared" si="2"/>
        <v>0</v>
      </c>
      <c r="H147" s="162"/>
    </row>
    <row r="148" spans="1:8" ht="30" customHeight="1">
      <c r="A148" s="152">
        <v>144</v>
      </c>
      <c r="B148" s="152" t="s">
        <v>199</v>
      </c>
      <c r="C148" s="153" t="s">
        <v>610</v>
      </c>
      <c r="D148" s="144" t="s">
        <v>718</v>
      </c>
      <c r="E148" s="164">
        <v>48</v>
      </c>
      <c r="F148" s="146">
        <v>-48</v>
      </c>
      <c r="G148" s="161">
        <f t="shared" si="2"/>
        <v>0</v>
      </c>
      <c r="H148" s="162"/>
    </row>
    <row r="149" spans="1:8" ht="30" customHeight="1">
      <c r="A149" s="152">
        <v>145</v>
      </c>
      <c r="B149" s="152" t="s">
        <v>199</v>
      </c>
      <c r="C149" s="153" t="s">
        <v>610</v>
      </c>
      <c r="D149" s="186" t="s">
        <v>719</v>
      </c>
      <c r="E149" s="174">
        <v>13</v>
      </c>
      <c r="F149" s="168">
        <v>-8.2200000000000006</v>
      </c>
      <c r="G149" s="161">
        <f t="shared" si="2"/>
        <v>4.7799999999999994</v>
      </c>
      <c r="H149" s="162"/>
    </row>
    <row r="150" spans="1:8" ht="30" customHeight="1">
      <c r="A150" s="152">
        <v>146</v>
      </c>
      <c r="B150" s="152" t="s">
        <v>199</v>
      </c>
      <c r="C150" s="153" t="s">
        <v>628</v>
      </c>
      <c r="D150" s="144" t="s">
        <v>720</v>
      </c>
      <c r="E150" s="145">
        <v>25</v>
      </c>
      <c r="F150" s="146">
        <v>-5</v>
      </c>
      <c r="G150" s="161">
        <f t="shared" si="2"/>
        <v>20</v>
      </c>
      <c r="H150" s="162"/>
    </row>
    <row r="151" spans="1:8" ht="30" customHeight="1">
      <c r="A151" s="152">
        <v>147</v>
      </c>
      <c r="B151" s="152" t="s">
        <v>199</v>
      </c>
      <c r="C151" s="153" t="s">
        <v>628</v>
      </c>
      <c r="D151" s="144" t="s">
        <v>721</v>
      </c>
      <c r="E151" s="145">
        <v>100</v>
      </c>
      <c r="F151" s="146">
        <v>-5</v>
      </c>
      <c r="G151" s="161">
        <f t="shared" si="2"/>
        <v>95</v>
      </c>
      <c r="H151" s="162"/>
    </row>
    <row r="152" spans="1:8" ht="30" customHeight="1">
      <c r="A152" s="152">
        <v>148</v>
      </c>
      <c r="B152" s="152" t="s">
        <v>199</v>
      </c>
      <c r="C152" s="153" t="s">
        <v>628</v>
      </c>
      <c r="D152" s="144" t="s">
        <v>722</v>
      </c>
      <c r="E152" s="145">
        <v>10</v>
      </c>
      <c r="F152" s="146">
        <v>-5</v>
      </c>
      <c r="G152" s="161">
        <f t="shared" si="2"/>
        <v>5</v>
      </c>
      <c r="H152" s="162"/>
    </row>
    <row r="153" spans="1:8" ht="30" customHeight="1">
      <c r="A153" s="152">
        <v>149</v>
      </c>
      <c r="B153" s="152" t="s">
        <v>199</v>
      </c>
      <c r="C153" s="153" t="s">
        <v>628</v>
      </c>
      <c r="D153" s="144" t="s">
        <v>723</v>
      </c>
      <c r="E153" s="145">
        <v>500</v>
      </c>
      <c r="F153" s="146">
        <v>-200</v>
      </c>
      <c r="G153" s="161">
        <f t="shared" si="2"/>
        <v>300</v>
      </c>
      <c r="H153" s="162"/>
    </row>
    <row r="154" spans="1:8" ht="30" customHeight="1">
      <c r="A154" s="152">
        <v>150</v>
      </c>
      <c r="B154" s="153" t="s">
        <v>724</v>
      </c>
      <c r="C154" s="153" t="s">
        <v>725</v>
      </c>
      <c r="D154" s="163" t="s">
        <v>726</v>
      </c>
      <c r="E154" s="145">
        <v>15</v>
      </c>
      <c r="F154" s="146">
        <v>-15</v>
      </c>
      <c r="G154" s="161">
        <f t="shared" si="2"/>
        <v>0</v>
      </c>
      <c r="H154" s="162" t="s">
        <v>220</v>
      </c>
    </row>
    <row r="155" spans="1:8" ht="30" customHeight="1">
      <c r="A155" s="152">
        <v>151</v>
      </c>
      <c r="B155" s="153" t="s">
        <v>727</v>
      </c>
      <c r="C155" s="153" t="s">
        <v>725</v>
      </c>
      <c r="D155" s="163" t="s">
        <v>728</v>
      </c>
      <c r="E155" s="145">
        <v>6</v>
      </c>
      <c r="F155" s="146">
        <v>-6</v>
      </c>
      <c r="G155" s="161">
        <f t="shared" si="2"/>
        <v>0</v>
      </c>
      <c r="H155" s="162" t="s">
        <v>220</v>
      </c>
    </row>
    <row r="156" spans="1:8" ht="30" customHeight="1">
      <c r="A156" s="152">
        <v>152</v>
      </c>
      <c r="B156" s="153" t="s">
        <v>727</v>
      </c>
      <c r="C156" s="153" t="s">
        <v>725</v>
      </c>
      <c r="D156" s="163" t="s">
        <v>729</v>
      </c>
      <c r="E156" s="145">
        <v>10</v>
      </c>
      <c r="F156" s="146">
        <v>-10</v>
      </c>
      <c r="G156" s="161">
        <f t="shared" si="2"/>
        <v>0</v>
      </c>
      <c r="H156" s="162" t="s">
        <v>220</v>
      </c>
    </row>
    <row r="157" spans="1:8" ht="30" customHeight="1">
      <c r="A157" s="152">
        <v>153</v>
      </c>
      <c r="B157" s="153" t="s">
        <v>727</v>
      </c>
      <c r="C157" s="153" t="s">
        <v>725</v>
      </c>
      <c r="D157" s="163" t="s">
        <v>730</v>
      </c>
      <c r="E157" s="145">
        <v>10</v>
      </c>
      <c r="F157" s="146">
        <v>-10</v>
      </c>
      <c r="G157" s="161">
        <f t="shared" si="2"/>
        <v>0</v>
      </c>
      <c r="H157" s="162" t="s">
        <v>220</v>
      </c>
    </row>
    <row r="158" spans="1:8" ht="30" customHeight="1">
      <c r="A158" s="152">
        <v>154</v>
      </c>
      <c r="B158" s="153" t="s">
        <v>727</v>
      </c>
      <c r="C158" s="153" t="s">
        <v>725</v>
      </c>
      <c r="D158" s="163" t="s">
        <v>731</v>
      </c>
      <c r="E158" s="145">
        <v>5</v>
      </c>
      <c r="F158" s="146">
        <v>-5</v>
      </c>
      <c r="G158" s="161">
        <f t="shared" si="2"/>
        <v>0</v>
      </c>
      <c r="H158" s="162" t="s">
        <v>220</v>
      </c>
    </row>
    <row r="159" spans="1:8" ht="30" customHeight="1">
      <c r="A159" s="152">
        <v>155</v>
      </c>
      <c r="B159" s="153" t="s">
        <v>727</v>
      </c>
      <c r="C159" s="153" t="s">
        <v>725</v>
      </c>
      <c r="D159" s="163" t="s">
        <v>732</v>
      </c>
      <c r="E159" s="145">
        <v>14</v>
      </c>
      <c r="F159" s="146">
        <v>-14</v>
      </c>
      <c r="G159" s="161">
        <f t="shared" si="2"/>
        <v>0</v>
      </c>
      <c r="H159" s="162" t="s">
        <v>220</v>
      </c>
    </row>
    <row r="160" spans="1:8" ht="30" customHeight="1">
      <c r="A160" s="152">
        <v>156</v>
      </c>
      <c r="B160" s="153" t="s">
        <v>727</v>
      </c>
      <c r="C160" s="153" t="s">
        <v>725</v>
      </c>
      <c r="D160" s="163" t="s">
        <v>733</v>
      </c>
      <c r="E160" s="145">
        <v>20</v>
      </c>
      <c r="F160" s="146">
        <v>-20</v>
      </c>
      <c r="G160" s="161">
        <f t="shared" si="2"/>
        <v>0</v>
      </c>
      <c r="H160" s="162" t="s">
        <v>220</v>
      </c>
    </row>
    <row r="161" spans="1:8" ht="30" customHeight="1">
      <c r="A161" s="152">
        <v>157</v>
      </c>
      <c r="B161" s="153" t="s">
        <v>727</v>
      </c>
      <c r="C161" s="153" t="s">
        <v>725</v>
      </c>
      <c r="D161" s="163" t="s">
        <v>734</v>
      </c>
      <c r="E161" s="145">
        <v>46</v>
      </c>
      <c r="F161" s="146">
        <v>6</v>
      </c>
      <c r="G161" s="161">
        <f t="shared" si="2"/>
        <v>52</v>
      </c>
      <c r="H161" s="162" t="s">
        <v>735</v>
      </c>
    </row>
    <row r="162" spans="1:8" ht="30" customHeight="1">
      <c r="A162" s="152">
        <v>158</v>
      </c>
      <c r="B162" s="153" t="s">
        <v>727</v>
      </c>
      <c r="C162" s="153" t="s">
        <v>725</v>
      </c>
      <c r="D162" s="163" t="s">
        <v>736</v>
      </c>
      <c r="E162" s="145">
        <v>6</v>
      </c>
      <c r="F162" s="146">
        <v>-6</v>
      </c>
      <c r="G162" s="161">
        <f t="shared" si="2"/>
        <v>0</v>
      </c>
      <c r="H162" s="162" t="s">
        <v>737</v>
      </c>
    </row>
    <row r="163" spans="1:8" ht="30" customHeight="1">
      <c r="A163" s="152">
        <v>159</v>
      </c>
      <c r="B163" s="153" t="s">
        <v>727</v>
      </c>
      <c r="C163" s="153" t="s">
        <v>725</v>
      </c>
      <c r="D163" s="163" t="s">
        <v>738</v>
      </c>
      <c r="E163" s="145">
        <v>0</v>
      </c>
      <c r="F163" s="146">
        <v>62.784999999999997</v>
      </c>
      <c r="G163" s="161">
        <f t="shared" si="2"/>
        <v>62.784999999999997</v>
      </c>
      <c r="H163" s="162" t="s">
        <v>701</v>
      </c>
    </row>
    <row r="164" spans="1:8" ht="30" customHeight="1">
      <c r="A164" s="152">
        <v>160</v>
      </c>
      <c r="B164" s="153" t="s">
        <v>727</v>
      </c>
      <c r="C164" s="153" t="s">
        <v>725</v>
      </c>
      <c r="D164" s="163" t="s">
        <v>739</v>
      </c>
      <c r="E164" s="145">
        <v>0</v>
      </c>
      <c r="F164" s="146">
        <v>15.091799999999999</v>
      </c>
      <c r="G164" s="161">
        <f t="shared" si="2"/>
        <v>15.091799999999999</v>
      </c>
      <c r="H164" s="162" t="s">
        <v>701</v>
      </c>
    </row>
    <row r="165" spans="1:8" ht="30" customHeight="1">
      <c r="A165" s="152">
        <v>161</v>
      </c>
      <c r="B165" s="153" t="s">
        <v>727</v>
      </c>
      <c r="C165" s="153" t="s">
        <v>725</v>
      </c>
      <c r="D165" s="163" t="s">
        <v>740</v>
      </c>
      <c r="E165" s="145">
        <v>0</v>
      </c>
      <c r="F165" s="146">
        <v>311.18303200000003</v>
      </c>
      <c r="G165" s="161">
        <f t="shared" si="2"/>
        <v>311.18303200000003</v>
      </c>
      <c r="H165" s="162" t="s">
        <v>701</v>
      </c>
    </row>
    <row r="166" spans="1:8" ht="30" customHeight="1">
      <c r="A166" s="152">
        <v>162</v>
      </c>
      <c r="B166" s="153" t="s">
        <v>727</v>
      </c>
      <c r="C166" s="153" t="s">
        <v>725</v>
      </c>
      <c r="D166" s="163" t="s">
        <v>741</v>
      </c>
      <c r="E166" s="145">
        <v>0</v>
      </c>
      <c r="F166" s="146">
        <v>177.64</v>
      </c>
      <c r="G166" s="161">
        <f t="shared" si="2"/>
        <v>177.64</v>
      </c>
      <c r="H166" s="162" t="s">
        <v>701</v>
      </c>
    </row>
    <row r="167" spans="1:8" ht="30" customHeight="1">
      <c r="A167" s="152">
        <v>163</v>
      </c>
      <c r="B167" s="153" t="s">
        <v>727</v>
      </c>
      <c r="C167" s="153" t="s">
        <v>742</v>
      </c>
      <c r="D167" s="163" t="s">
        <v>743</v>
      </c>
      <c r="E167" s="145">
        <v>3</v>
      </c>
      <c r="F167" s="146">
        <v>-3</v>
      </c>
      <c r="G167" s="161">
        <f t="shared" si="2"/>
        <v>0</v>
      </c>
      <c r="H167" s="162" t="s">
        <v>744</v>
      </c>
    </row>
    <row r="168" spans="1:8" ht="30" customHeight="1">
      <c r="A168" s="152">
        <v>164</v>
      </c>
      <c r="B168" s="153" t="s">
        <v>727</v>
      </c>
      <c r="C168" s="153" t="s">
        <v>742</v>
      </c>
      <c r="D168" s="163" t="s">
        <v>745</v>
      </c>
      <c r="E168" s="145">
        <v>3</v>
      </c>
      <c r="F168" s="146">
        <v>-3</v>
      </c>
      <c r="G168" s="161">
        <f t="shared" si="2"/>
        <v>0</v>
      </c>
      <c r="H168" s="162" t="s">
        <v>744</v>
      </c>
    </row>
    <row r="169" spans="1:8" ht="30" customHeight="1">
      <c r="A169" s="152">
        <v>165</v>
      </c>
      <c r="B169" s="153" t="s">
        <v>727</v>
      </c>
      <c r="C169" s="153" t="s">
        <v>742</v>
      </c>
      <c r="D169" s="163" t="s">
        <v>746</v>
      </c>
      <c r="E169" s="145">
        <v>3</v>
      </c>
      <c r="F169" s="146">
        <v>-3</v>
      </c>
      <c r="G169" s="161">
        <f t="shared" si="2"/>
        <v>0</v>
      </c>
      <c r="H169" s="162" t="s">
        <v>744</v>
      </c>
    </row>
    <row r="170" spans="1:8" ht="30" customHeight="1">
      <c r="A170" s="152">
        <v>166</v>
      </c>
      <c r="B170" s="153" t="s">
        <v>1076</v>
      </c>
      <c r="C170" s="153" t="s">
        <v>639</v>
      </c>
      <c r="D170" s="163" t="s">
        <v>755</v>
      </c>
      <c r="E170" s="145">
        <v>18.872128</v>
      </c>
      <c r="F170" s="146">
        <v>-18.872128</v>
      </c>
      <c r="G170" s="161">
        <f t="shared" si="2"/>
        <v>0</v>
      </c>
      <c r="H170" s="162" t="s">
        <v>220</v>
      </c>
    </row>
    <row r="171" spans="1:8" ht="30" customHeight="1">
      <c r="A171" s="152">
        <v>167</v>
      </c>
      <c r="B171" s="153" t="s">
        <v>1076</v>
      </c>
      <c r="C171" s="153" t="s">
        <v>639</v>
      </c>
      <c r="D171" s="163" t="s">
        <v>756</v>
      </c>
      <c r="E171" s="145">
        <v>10.5</v>
      </c>
      <c r="F171" s="146">
        <v>-10.5</v>
      </c>
      <c r="G171" s="161">
        <f t="shared" si="2"/>
        <v>0</v>
      </c>
      <c r="H171" s="162" t="s">
        <v>220</v>
      </c>
    </row>
    <row r="172" spans="1:8" ht="30" customHeight="1">
      <c r="A172" s="152">
        <v>168</v>
      </c>
      <c r="B172" s="153" t="s">
        <v>1141</v>
      </c>
      <c r="C172" s="153" t="s">
        <v>639</v>
      </c>
      <c r="D172" s="163" t="s">
        <v>1142</v>
      </c>
      <c r="E172" s="145">
        <v>10</v>
      </c>
      <c r="F172" s="146">
        <v>-4.9065019999999997</v>
      </c>
      <c r="G172" s="161">
        <v>5.0934980000000003</v>
      </c>
      <c r="H172" s="162" t="s">
        <v>1143</v>
      </c>
    </row>
    <row r="173" spans="1:8" ht="30" customHeight="1">
      <c r="A173" s="152">
        <v>169</v>
      </c>
      <c r="B173" s="153" t="s">
        <v>1141</v>
      </c>
      <c r="C173" s="153" t="s">
        <v>639</v>
      </c>
      <c r="D173" s="163" t="s">
        <v>1144</v>
      </c>
      <c r="E173" s="145">
        <v>3</v>
      </c>
      <c r="F173" s="146">
        <v>-2.8715000000000002</v>
      </c>
      <c r="G173" s="161">
        <v>0.1285</v>
      </c>
      <c r="H173" s="162" t="s">
        <v>1145</v>
      </c>
    </row>
    <row r="174" spans="1:8" ht="30" customHeight="1">
      <c r="A174" s="152">
        <v>170</v>
      </c>
      <c r="B174" s="153" t="s">
        <v>1141</v>
      </c>
      <c r="C174" s="153" t="s">
        <v>639</v>
      </c>
      <c r="D174" s="163" t="s">
        <v>1146</v>
      </c>
      <c r="E174" s="145">
        <v>30</v>
      </c>
      <c r="F174" s="146">
        <v>7.7780019999999999</v>
      </c>
      <c r="G174" s="161">
        <v>37.778002000000001</v>
      </c>
      <c r="H174" s="162" t="s">
        <v>1147</v>
      </c>
    </row>
    <row r="175" spans="1:8" ht="30" customHeight="1">
      <c r="A175" s="152">
        <v>171</v>
      </c>
      <c r="B175" s="153" t="s">
        <v>747</v>
      </c>
      <c r="C175" s="153" t="s">
        <v>725</v>
      </c>
      <c r="D175" s="163" t="s">
        <v>732</v>
      </c>
      <c r="E175" s="145">
        <v>9</v>
      </c>
      <c r="F175" s="146">
        <v>-1.5</v>
      </c>
      <c r="G175" s="161">
        <f t="shared" si="2"/>
        <v>7.5</v>
      </c>
      <c r="H175" s="162" t="s">
        <v>220</v>
      </c>
    </row>
    <row r="176" spans="1:8" ht="30" customHeight="1">
      <c r="A176" s="152">
        <v>172</v>
      </c>
      <c r="B176" s="153" t="s">
        <v>748</v>
      </c>
      <c r="C176" s="153" t="s">
        <v>749</v>
      </c>
      <c r="D176" s="144" t="s">
        <v>750</v>
      </c>
      <c r="E176" s="145">
        <v>1450</v>
      </c>
      <c r="F176" s="146">
        <v>-700</v>
      </c>
      <c r="G176" s="161">
        <f t="shared" si="2"/>
        <v>750</v>
      </c>
      <c r="H176" s="162" t="s">
        <v>751</v>
      </c>
    </row>
    <row r="177" spans="1:8" ht="30" customHeight="1">
      <c r="A177" s="152">
        <v>173</v>
      </c>
      <c r="B177" s="153" t="s">
        <v>752</v>
      </c>
      <c r="C177" s="153" t="s">
        <v>753</v>
      </c>
      <c r="D177" s="163" t="s">
        <v>754</v>
      </c>
      <c r="E177" s="145">
        <v>18.291499999999999</v>
      </c>
      <c r="F177" s="146">
        <v>-18.291499999999999</v>
      </c>
      <c r="G177" s="161">
        <f t="shared" si="2"/>
        <v>0</v>
      </c>
      <c r="H177" s="162" t="s">
        <v>220</v>
      </c>
    </row>
    <row r="178" spans="1:8" ht="30" customHeight="1">
      <c r="A178" s="152">
        <v>174</v>
      </c>
      <c r="B178" s="187" t="s">
        <v>757</v>
      </c>
      <c r="C178" s="153" t="s">
        <v>713</v>
      </c>
      <c r="D178" s="184" t="s">
        <v>758</v>
      </c>
      <c r="E178" s="180">
        <v>25</v>
      </c>
      <c r="F178" s="142">
        <v>-5.47</v>
      </c>
      <c r="G178" s="161">
        <f t="shared" si="2"/>
        <v>19.53</v>
      </c>
      <c r="H178" s="162" t="s">
        <v>220</v>
      </c>
    </row>
    <row r="179" spans="1:8" ht="30" customHeight="1">
      <c r="A179" s="152">
        <v>175</v>
      </c>
      <c r="B179" s="187" t="s">
        <v>757</v>
      </c>
      <c r="C179" s="153" t="s">
        <v>713</v>
      </c>
      <c r="D179" s="184" t="s">
        <v>759</v>
      </c>
      <c r="E179" s="180">
        <v>8.5</v>
      </c>
      <c r="F179" s="142">
        <v>-8.5</v>
      </c>
      <c r="G179" s="161">
        <f t="shared" si="2"/>
        <v>0</v>
      </c>
      <c r="H179" s="162" t="s">
        <v>220</v>
      </c>
    </row>
    <row r="180" spans="1:8" ht="30" customHeight="1">
      <c r="A180" s="152">
        <v>176</v>
      </c>
      <c r="B180" s="153" t="s">
        <v>211</v>
      </c>
      <c r="C180" s="152" t="s">
        <v>212</v>
      </c>
      <c r="D180" s="144" t="s">
        <v>213</v>
      </c>
      <c r="E180" s="180">
        <v>0.3</v>
      </c>
      <c r="F180" s="142">
        <v>-0.3</v>
      </c>
      <c r="G180" s="161">
        <f t="shared" si="2"/>
        <v>0</v>
      </c>
      <c r="H180" s="162" t="s">
        <v>214</v>
      </c>
    </row>
    <row r="181" spans="1:8" ht="58.5" customHeight="1">
      <c r="A181" s="152">
        <v>177</v>
      </c>
      <c r="B181" s="153" t="s">
        <v>211</v>
      </c>
      <c r="C181" s="152" t="s">
        <v>212</v>
      </c>
      <c r="D181" s="144" t="s">
        <v>215</v>
      </c>
      <c r="E181" s="180">
        <v>3</v>
      </c>
      <c r="F181" s="142">
        <v>-3</v>
      </c>
      <c r="G181" s="161">
        <f t="shared" si="2"/>
        <v>0</v>
      </c>
      <c r="H181" s="162" t="s">
        <v>214</v>
      </c>
    </row>
    <row r="182" spans="1:8" ht="30" customHeight="1">
      <c r="A182" s="152">
        <v>178</v>
      </c>
      <c r="B182" s="153" t="s">
        <v>211</v>
      </c>
      <c r="C182" s="152" t="s">
        <v>212</v>
      </c>
      <c r="D182" s="144" t="s">
        <v>216</v>
      </c>
      <c r="E182" s="180">
        <v>0.5</v>
      </c>
      <c r="F182" s="142">
        <v>-0.5</v>
      </c>
      <c r="G182" s="161">
        <f t="shared" si="2"/>
        <v>0</v>
      </c>
      <c r="H182" s="162" t="s">
        <v>214</v>
      </c>
    </row>
    <row r="183" spans="1:8" ht="30" customHeight="1">
      <c r="A183" s="152">
        <v>179</v>
      </c>
      <c r="B183" s="153" t="s">
        <v>211</v>
      </c>
      <c r="C183" s="152" t="s">
        <v>212</v>
      </c>
      <c r="D183" s="144" t="s">
        <v>217</v>
      </c>
      <c r="E183" s="180">
        <v>3</v>
      </c>
      <c r="F183" s="142">
        <v>-3</v>
      </c>
      <c r="G183" s="161">
        <f t="shared" si="2"/>
        <v>0</v>
      </c>
      <c r="H183" s="162" t="s">
        <v>214</v>
      </c>
    </row>
    <row r="184" spans="1:8" ht="30" customHeight="1">
      <c r="A184" s="152">
        <v>180</v>
      </c>
      <c r="B184" s="153" t="s">
        <v>218</v>
      </c>
      <c r="C184" s="152" t="s">
        <v>212</v>
      </c>
      <c r="D184" s="144" t="s">
        <v>219</v>
      </c>
      <c r="E184" s="180">
        <v>8</v>
      </c>
      <c r="F184" s="142">
        <v>-8</v>
      </c>
      <c r="G184" s="161">
        <f t="shared" si="2"/>
        <v>0</v>
      </c>
      <c r="H184" s="162" t="s">
        <v>220</v>
      </c>
    </row>
    <row r="185" spans="1:8" ht="30" customHeight="1">
      <c r="A185" s="152">
        <v>181</v>
      </c>
      <c r="B185" s="153" t="s">
        <v>218</v>
      </c>
      <c r="C185" s="152" t="s">
        <v>212</v>
      </c>
      <c r="D185" s="144" t="s">
        <v>221</v>
      </c>
      <c r="E185" s="180">
        <v>10</v>
      </c>
      <c r="F185" s="142">
        <v>-10</v>
      </c>
      <c r="G185" s="161">
        <f t="shared" si="2"/>
        <v>0</v>
      </c>
      <c r="H185" s="162" t="s">
        <v>220</v>
      </c>
    </row>
    <row r="186" spans="1:8" ht="30" customHeight="1">
      <c r="A186" s="152">
        <v>182</v>
      </c>
      <c r="B186" s="153" t="s">
        <v>218</v>
      </c>
      <c r="C186" s="152" t="s">
        <v>212</v>
      </c>
      <c r="D186" s="144" t="s">
        <v>222</v>
      </c>
      <c r="E186" s="180">
        <v>20</v>
      </c>
      <c r="F186" s="142">
        <v>-10</v>
      </c>
      <c r="G186" s="161">
        <f t="shared" si="2"/>
        <v>10</v>
      </c>
      <c r="H186" s="162" t="s">
        <v>223</v>
      </c>
    </row>
    <row r="187" spans="1:8" ht="30" customHeight="1">
      <c r="A187" s="152">
        <v>183</v>
      </c>
      <c r="B187" s="187" t="s">
        <v>218</v>
      </c>
      <c r="C187" s="153" t="s">
        <v>713</v>
      </c>
      <c r="D187" s="184" t="s">
        <v>760</v>
      </c>
      <c r="E187" s="180">
        <v>105</v>
      </c>
      <c r="F187" s="142">
        <v>-35.36</v>
      </c>
      <c r="G187" s="161">
        <f t="shared" si="2"/>
        <v>69.64</v>
      </c>
      <c r="H187" s="162" t="s">
        <v>220</v>
      </c>
    </row>
    <row r="188" spans="1:8" ht="30" customHeight="1">
      <c r="A188" s="152">
        <v>184</v>
      </c>
      <c r="B188" s="153" t="s">
        <v>224</v>
      </c>
      <c r="C188" s="152" t="s">
        <v>212</v>
      </c>
      <c r="D188" s="144" t="s">
        <v>225</v>
      </c>
      <c r="E188" s="180">
        <v>41</v>
      </c>
      <c r="F188" s="142">
        <v>-10</v>
      </c>
      <c r="G188" s="161">
        <f t="shared" si="2"/>
        <v>31</v>
      </c>
      <c r="H188" s="162" t="s">
        <v>223</v>
      </c>
    </row>
    <row r="189" spans="1:8" ht="30" customHeight="1">
      <c r="A189" s="152">
        <v>185</v>
      </c>
      <c r="B189" s="153" t="s">
        <v>224</v>
      </c>
      <c r="C189" s="152" t="s">
        <v>212</v>
      </c>
      <c r="D189" s="144" t="s">
        <v>226</v>
      </c>
      <c r="E189" s="180">
        <v>40</v>
      </c>
      <c r="F189" s="142">
        <v>-2</v>
      </c>
      <c r="G189" s="161">
        <f t="shared" si="2"/>
        <v>38</v>
      </c>
      <c r="H189" s="162" t="s">
        <v>223</v>
      </c>
    </row>
    <row r="190" spans="1:8" ht="30" customHeight="1">
      <c r="A190" s="152">
        <v>186</v>
      </c>
      <c r="B190" s="153" t="s">
        <v>224</v>
      </c>
      <c r="C190" s="152" t="s">
        <v>212</v>
      </c>
      <c r="D190" s="144" t="s">
        <v>227</v>
      </c>
      <c r="E190" s="180">
        <v>30</v>
      </c>
      <c r="F190" s="142">
        <v>-16</v>
      </c>
      <c r="G190" s="161">
        <f t="shared" si="2"/>
        <v>14</v>
      </c>
      <c r="H190" s="162" t="s">
        <v>223</v>
      </c>
    </row>
    <row r="191" spans="1:8" ht="30" customHeight="1">
      <c r="A191" s="152">
        <v>187</v>
      </c>
      <c r="B191" s="153" t="s">
        <v>224</v>
      </c>
      <c r="C191" s="152" t="s">
        <v>212</v>
      </c>
      <c r="D191" s="144" t="s">
        <v>228</v>
      </c>
      <c r="E191" s="180">
        <v>80</v>
      </c>
      <c r="F191" s="142">
        <v>-40</v>
      </c>
      <c r="G191" s="161">
        <f t="shared" si="2"/>
        <v>40</v>
      </c>
      <c r="H191" s="162" t="s">
        <v>223</v>
      </c>
    </row>
    <row r="192" spans="1:8" ht="30" customHeight="1">
      <c r="A192" s="152">
        <v>188</v>
      </c>
      <c r="B192" s="153" t="s">
        <v>224</v>
      </c>
      <c r="C192" s="152" t="s">
        <v>212</v>
      </c>
      <c r="D192" s="144" t="s">
        <v>229</v>
      </c>
      <c r="E192" s="180">
        <v>5</v>
      </c>
      <c r="F192" s="142">
        <v>-5</v>
      </c>
      <c r="G192" s="161">
        <f t="shared" si="2"/>
        <v>0</v>
      </c>
      <c r="H192" s="162" t="s">
        <v>214</v>
      </c>
    </row>
    <row r="193" spans="1:8" ht="30" customHeight="1">
      <c r="A193" s="152">
        <v>189</v>
      </c>
      <c r="B193" s="153" t="s">
        <v>761</v>
      </c>
      <c r="C193" s="153" t="s">
        <v>762</v>
      </c>
      <c r="D193" s="144" t="s">
        <v>1079</v>
      </c>
      <c r="E193" s="180">
        <v>9280</v>
      </c>
      <c r="F193" s="181">
        <v>1520</v>
      </c>
      <c r="G193" s="161">
        <f t="shared" si="2"/>
        <v>10800</v>
      </c>
      <c r="H193" s="162" t="s">
        <v>763</v>
      </c>
    </row>
    <row r="194" spans="1:8" ht="30" customHeight="1">
      <c r="A194" s="152">
        <v>190</v>
      </c>
      <c r="B194" s="153" t="s">
        <v>761</v>
      </c>
      <c r="C194" s="153" t="s">
        <v>762</v>
      </c>
      <c r="D194" s="144" t="s">
        <v>1080</v>
      </c>
      <c r="E194" s="180">
        <v>1356.91</v>
      </c>
      <c r="F194" s="181">
        <v>1643.09</v>
      </c>
      <c r="G194" s="161">
        <f t="shared" si="2"/>
        <v>3000</v>
      </c>
      <c r="H194" s="162" t="s">
        <v>763</v>
      </c>
    </row>
    <row r="195" spans="1:8" ht="30" customHeight="1">
      <c r="A195" s="152">
        <v>191</v>
      </c>
      <c r="B195" s="187" t="s">
        <v>764</v>
      </c>
      <c r="C195" s="153" t="s">
        <v>713</v>
      </c>
      <c r="D195" s="184" t="s">
        <v>765</v>
      </c>
      <c r="E195" s="180">
        <v>3.95</v>
      </c>
      <c r="F195" s="181">
        <v>-3.95</v>
      </c>
      <c r="G195" s="161">
        <f t="shared" si="2"/>
        <v>0</v>
      </c>
      <c r="H195" s="162" t="s">
        <v>220</v>
      </c>
    </row>
    <row r="196" spans="1:8" ht="30" customHeight="1">
      <c r="A196" s="152">
        <v>192</v>
      </c>
      <c r="B196" s="153" t="s">
        <v>766</v>
      </c>
      <c r="C196" s="153" t="s">
        <v>713</v>
      </c>
      <c r="D196" s="144" t="s">
        <v>767</v>
      </c>
      <c r="E196" s="180">
        <v>350</v>
      </c>
      <c r="F196" s="181">
        <v>-230</v>
      </c>
      <c r="G196" s="161">
        <f t="shared" si="2"/>
        <v>120</v>
      </c>
      <c r="H196" s="144" t="s">
        <v>768</v>
      </c>
    </row>
    <row r="197" spans="1:8" ht="30" customHeight="1">
      <c r="A197" s="152">
        <v>193</v>
      </c>
      <c r="B197" s="152" t="s">
        <v>230</v>
      </c>
      <c r="C197" s="152" t="s">
        <v>154</v>
      </c>
      <c r="D197" s="144" t="s">
        <v>231</v>
      </c>
      <c r="E197" s="180">
        <v>1.5</v>
      </c>
      <c r="F197" s="181">
        <v>-1.5</v>
      </c>
      <c r="G197" s="161">
        <f t="shared" si="2"/>
        <v>0</v>
      </c>
      <c r="H197" s="162" t="s">
        <v>214</v>
      </c>
    </row>
    <row r="198" spans="1:8" ht="30" customHeight="1">
      <c r="A198" s="152">
        <v>194</v>
      </c>
      <c r="B198" s="153" t="s">
        <v>230</v>
      </c>
      <c r="C198" s="152" t="s">
        <v>154</v>
      </c>
      <c r="D198" s="144" t="s">
        <v>232</v>
      </c>
      <c r="E198" s="180">
        <v>25</v>
      </c>
      <c r="F198" s="181">
        <v>-23</v>
      </c>
      <c r="G198" s="161">
        <f t="shared" si="2"/>
        <v>2</v>
      </c>
      <c r="H198" s="162" t="s">
        <v>233</v>
      </c>
    </row>
    <row r="199" spans="1:8" ht="30" customHeight="1">
      <c r="A199" s="152">
        <v>195</v>
      </c>
      <c r="B199" s="153" t="s">
        <v>230</v>
      </c>
      <c r="C199" s="152" t="s">
        <v>154</v>
      </c>
      <c r="D199" s="144" t="s">
        <v>234</v>
      </c>
      <c r="E199" s="180">
        <v>25</v>
      </c>
      <c r="F199" s="181">
        <v>-25</v>
      </c>
      <c r="G199" s="161">
        <f t="shared" si="2"/>
        <v>0</v>
      </c>
      <c r="H199" s="162" t="s">
        <v>214</v>
      </c>
    </row>
    <row r="200" spans="1:8" ht="30" customHeight="1">
      <c r="A200" s="152">
        <v>196</v>
      </c>
      <c r="B200" s="153" t="s">
        <v>230</v>
      </c>
      <c r="C200" s="152" t="s">
        <v>154</v>
      </c>
      <c r="D200" s="144" t="s">
        <v>235</v>
      </c>
      <c r="E200" s="180">
        <v>60</v>
      </c>
      <c r="F200" s="181">
        <v>-60</v>
      </c>
      <c r="G200" s="161">
        <f t="shared" si="2"/>
        <v>0</v>
      </c>
      <c r="H200" s="162" t="s">
        <v>214</v>
      </c>
    </row>
    <row r="201" spans="1:8" ht="30" customHeight="1">
      <c r="A201" s="152">
        <v>197</v>
      </c>
      <c r="B201" s="153" t="s">
        <v>230</v>
      </c>
      <c r="C201" s="152" t="s">
        <v>154</v>
      </c>
      <c r="D201" s="144" t="s">
        <v>236</v>
      </c>
      <c r="E201" s="180">
        <v>3</v>
      </c>
      <c r="F201" s="181">
        <v>-3</v>
      </c>
      <c r="G201" s="161">
        <f t="shared" si="2"/>
        <v>0</v>
      </c>
      <c r="H201" s="162" t="s">
        <v>214</v>
      </c>
    </row>
    <row r="202" spans="1:8" ht="30" customHeight="1">
      <c r="A202" s="152">
        <v>198</v>
      </c>
      <c r="B202" s="153" t="s">
        <v>237</v>
      </c>
      <c r="C202" s="152" t="s">
        <v>154</v>
      </c>
      <c r="D202" s="144" t="s">
        <v>238</v>
      </c>
      <c r="E202" s="180">
        <v>5</v>
      </c>
      <c r="F202" s="181">
        <v>-2.5</v>
      </c>
      <c r="G202" s="161">
        <f t="shared" si="2"/>
        <v>2.5</v>
      </c>
      <c r="H202" s="162" t="s">
        <v>156</v>
      </c>
    </row>
    <row r="203" spans="1:8" ht="30" customHeight="1">
      <c r="A203" s="152">
        <v>199</v>
      </c>
      <c r="B203" s="153" t="s">
        <v>239</v>
      </c>
      <c r="C203" s="152" t="s">
        <v>154</v>
      </c>
      <c r="D203" s="144" t="s">
        <v>240</v>
      </c>
      <c r="E203" s="180">
        <v>10.3</v>
      </c>
      <c r="F203" s="181">
        <v>-10.3</v>
      </c>
      <c r="G203" s="161">
        <f t="shared" si="2"/>
        <v>0</v>
      </c>
      <c r="H203" s="162" t="s">
        <v>220</v>
      </c>
    </row>
    <row r="204" spans="1:8" ht="30" customHeight="1">
      <c r="A204" s="152">
        <v>200</v>
      </c>
      <c r="B204" s="153" t="s">
        <v>241</v>
      </c>
      <c r="C204" s="152" t="s">
        <v>154</v>
      </c>
      <c r="D204" s="144" t="s">
        <v>242</v>
      </c>
      <c r="E204" s="180">
        <v>10</v>
      </c>
      <c r="F204" s="181">
        <v>-3</v>
      </c>
      <c r="G204" s="161">
        <f t="shared" ref="G204:G266" si="3">E204+F204</f>
        <v>7</v>
      </c>
      <c r="H204" s="162" t="s">
        <v>156</v>
      </c>
    </row>
    <row r="205" spans="1:8" ht="30" customHeight="1">
      <c r="A205" s="152">
        <v>201</v>
      </c>
      <c r="B205" s="153" t="s">
        <v>243</v>
      </c>
      <c r="C205" s="152" t="s">
        <v>212</v>
      </c>
      <c r="D205" s="144" t="s">
        <v>244</v>
      </c>
      <c r="E205" s="180">
        <v>65.599999999999994</v>
      </c>
      <c r="F205" s="181">
        <v>-20</v>
      </c>
      <c r="G205" s="161">
        <f t="shared" si="3"/>
        <v>45.599999999999994</v>
      </c>
      <c r="H205" s="162" t="s">
        <v>223</v>
      </c>
    </row>
    <row r="206" spans="1:8" ht="30" customHeight="1">
      <c r="A206" s="152">
        <v>202</v>
      </c>
      <c r="B206" s="153" t="s">
        <v>245</v>
      </c>
      <c r="C206" s="152" t="s">
        <v>212</v>
      </c>
      <c r="D206" s="144" t="s">
        <v>246</v>
      </c>
      <c r="E206" s="180">
        <v>8</v>
      </c>
      <c r="F206" s="181">
        <v>-8</v>
      </c>
      <c r="G206" s="161">
        <f t="shared" si="3"/>
        <v>0</v>
      </c>
      <c r="H206" s="162" t="s">
        <v>220</v>
      </c>
    </row>
    <row r="207" spans="1:8" ht="30" customHeight="1">
      <c r="A207" s="152">
        <v>203</v>
      </c>
      <c r="B207" s="153" t="s">
        <v>245</v>
      </c>
      <c r="C207" s="152" t="s">
        <v>212</v>
      </c>
      <c r="D207" s="144" t="s">
        <v>247</v>
      </c>
      <c r="E207" s="180">
        <v>2</v>
      </c>
      <c r="F207" s="181">
        <v>-2</v>
      </c>
      <c r="G207" s="161">
        <f t="shared" si="3"/>
        <v>0</v>
      </c>
      <c r="H207" s="162" t="s">
        <v>220</v>
      </c>
    </row>
    <row r="208" spans="1:8" ht="30" customHeight="1">
      <c r="A208" s="152">
        <v>204</v>
      </c>
      <c r="B208" s="153" t="s">
        <v>245</v>
      </c>
      <c r="C208" s="152" t="s">
        <v>212</v>
      </c>
      <c r="D208" s="144" t="s">
        <v>248</v>
      </c>
      <c r="E208" s="180">
        <v>135.30000000000001</v>
      </c>
      <c r="F208" s="181">
        <v>-60</v>
      </c>
      <c r="G208" s="161">
        <f t="shared" si="3"/>
        <v>75.300000000000011</v>
      </c>
      <c r="H208" s="162" t="s">
        <v>223</v>
      </c>
    </row>
    <row r="209" spans="1:8" ht="30" customHeight="1">
      <c r="A209" s="152">
        <v>205</v>
      </c>
      <c r="B209" s="153" t="s">
        <v>245</v>
      </c>
      <c r="C209" s="152" t="s">
        <v>212</v>
      </c>
      <c r="D209" s="144" t="s">
        <v>249</v>
      </c>
      <c r="E209" s="180">
        <v>124</v>
      </c>
      <c r="F209" s="181">
        <v>-100</v>
      </c>
      <c r="G209" s="161">
        <f t="shared" si="3"/>
        <v>24</v>
      </c>
      <c r="H209" s="162" t="s">
        <v>156</v>
      </c>
    </row>
    <row r="210" spans="1:8" ht="30" customHeight="1">
      <c r="A210" s="152">
        <v>206</v>
      </c>
      <c r="B210" s="153" t="s">
        <v>250</v>
      </c>
      <c r="C210" s="152" t="s">
        <v>212</v>
      </c>
      <c r="D210" s="144" t="s">
        <v>251</v>
      </c>
      <c r="E210" s="180">
        <v>0.4</v>
      </c>
      <c r="F210" s="181">
        <v>-0.4</v>
      </c>
      <c r="G210" s="161">
        <f t="shared" si="3"/>
        <v>0</v>
      </c>
      <c r="H210" s="162" t="s">
        <v>214</v>
      </c>
    </row>
    <row r="211" spans="1:8" ht="30" customHeight="1">
      <c r="A211" s="152">
        <v>207</v>
      </c>
      <c r="B211" s="153" t="s">
        <v>252</v>
      </c>
      <c r="C211" s="152" t="s">
        <v>154</v>
      </c>
      <c r="D211" s="144" t="s">
        <v>253</v>
      </c>
      <c r="E211" s="180">
        <v>653.09</v>
      </c>
      <c r="F211" s="181">
        <v>-200</v>
      </c>
      <c r="G211" s="161">
        <f t="shared" si="3"/>
        <v>453.09000000000003</v>
      </c>
      <c r="H211" s="162" t="s">
        <v>223</v>
      </c>
    </row>
    <row r="212" spans="1:8" ht="53.25" customHeight="1">
      <c r="A212" s="152">
        <v>208</v>
      </c>
      <c r="B212" s="153" t="s">
        <v>252</v>
      </c>
      <c r="C212" s="152" t="s">
        <v>212</v>
      </c>
      <c r="D212" s="144" t="s">
        <v>254</v>
      </c>
      <c r="E212" s="180">
        <v>324.39</v>
      </c>
      <c r="F212" s="181">
        <v>-100</v>
      </c>
      <c r="G212" s="161">
        <f t="shared" si="3"/>
        <v>224.39</v>
      </c>
      <c r="H212" s="162" t="s">
        <v>220</v>
      </c>
    </row>
    <row r="213" spans="1:8" ht="30" customHeight="1">
      <c r="A213" s="152">
        <v>209</v>
      </c>
      <c r="B213" s="153" t="s">
        <v>255</v>
      </c>
      <c r="C213" s="152" t="s">
        <v>212</v>
      </c>
      <c r="D213" s="144" t="s">
        <v>256</v>
      </c>
      <c r="E213" s="180">
        <v>33</v>
      </c>
      <c r="F213" s="181">
        <v>-23</v>
      </c>
      <c r="G213" s="161">
        <f t="shared" si="3"/>
        <v>10</v>
      </c>
      <c r="H213" s="162" t="s">
        <v>223</v>
      </c>
    </row>
    <row r="214" spans="1:8" ht="30" customHeight="1">
      <c r="A214" s="152">
        <v>210</v>
      </c>
      <c r="B214" s="153" t="s">
        <v>255</v>
      </c>
      <c r="C214" s="152" t="s">
        <v>212</v>
      </c>
      <c r="D214" s="144" t="s">
        <v>257</v>
      </c>
      <c r="E214" s="180">
        <v>40</v>
      </c>
      <c r="F214" s="181">
        <v>-40</v>
      </c>
      <c r="G214" s="161">
        <f t="shared" si="3"/>
        <v>0</v>
      </c>
      <c r="H214" s="162" t="s">
        <v>214</v>
      </c>
    </row>
    <row r="215" spans="1:8" ht="30" customHeight="1">
      <c r="A215" s="152">
        <v>211</v>
      </c>
      <c r="B215" s="153" t="s">
        <v>255</v>
      </c>
      <c r="C215" s="152" t="s">
        <v>212</v>
      </c>
      <c r="D215" s="144" t="s">
        <v>258</v>
      </c>
      <c r="E215" s="180">
        <v>36.75</v>
      </c>
      <c r="F215" s="181">
        <v>-36.75</v>
      </c>
      <c r="G215" s="161">
        <f t="shared" si="3"/>
        <v>0</v>
      </c>
      <c r="H215" s="162" t="s">
        <v>214</v>
      </c>
    </row>
    <row r="216" spans="1:8" ht="30" customHeight="1">
      <c r="A216" s="152">
        <v>212</v>
      </c>
      <c r="B216" s="153" t="s">
        <v>259</v>
      </c>
      <c r="C216" s="152" t="s">
        <v>260</v>
      </c>
      <c r="D216" s="144" t="s">
        <v>261</v>
      </c>
      <c r="E216" s="180">
        <v>4.3224999999999998</v>
      </c>
      <c r="F216" s="181">
        <v>-4.3224999999999998</v>
      </c>
      <c r="G216" s="161">
        <f t="shared" si="3"/>
        <v>0</v>
      </c>
      <c r="H216" s="162" t="s">
        <v>220</v>
      </c>
    </row>
    <row r="217" spans="1:8" ht="30" customHeight="1">
      <c r="A217" s="152">
        <v>213</v>
      </c>
      <c r="B217" s="153" t="s">
        <v>259</v>
      </c>
      <c r="C217" s="152" t="s">
        <v>260</v>
      </c>
      <c r="D217" s="144" t="s">
        <v>262</v>
      </c>
      <c r="E217" s="180">
        <v>120</v>
      </c>
      <c r="F217" s="181">
        <v>-60</v>
      </c>
      <c r="G217" s="161">
        <f t="shared" si="3"/>
        <v>60</v>
      </c>
      <c r="H217" s="162" t="s">
        <v>223</v>
      </c>
    </row>
    <row r="218" spans="1:8" ht="30" customHeight="1">
      <c r="A218" s="152">
        <v>214</v>
      </c>
      <c r="B218" s="153" t="s">
        <v>259</v>
      </c>
      <c r="C218" s="152" t="s">
        <v>260</v>
      </c>
      <c r="D218" s="144" t="s">
        <v>263</v>
      </c>
      <c r="E218" s="180">
        <v>35</v>
      </c>
      <c r="F218" s="181">
        <v>-35</v>
      </c>
      <c r="G218" s="161">
        <f t="shared" si="3"/>
        <v>0</v>
      </c>
      <c r="H218" s="162" t="s">
        <v>214</v>
      </c>
    </row>
    <row r="219" spans="1:8" ht="30" customHeight="1">
      <c r="A219" s="152">
        <v>215</v>
      </c>
      <c r="B219" s="153" t="s">
        <v>259</v>
      </c>
      <c r="C219" s="152" t="s">
        <v>260</v>
      </c>
      <c r="D219" s="144" t="s">
        <v>264</v>
      </c>
      <c r="E219" s="180">
        <v>15</v>
      </c>
      <c r="F219" s="181">
        <v>-15</v>
      </c>
      <c r="G219" s="161">
        <f t="shared" si="3"/>
        <v>0</v>
      </c>
      <c r="H219" s="162" t="s">
        <v>214</v>
      </c>
    </row>
    <row r="220" spans="1:8" ht="30" customHeight="1">
      <c r="A220" s="152">
        <v>216</v>
      </c>
      <c r="B220" s="153" t="s">
        <v>265</v>
      </c>
      <c r="C220" s="152" t="s">
        <v>260</v>
      </c>
      <c r="D220" s="144" t="s">
        <v>266</v>
      </c>
      <c r="E220" s="180">
        <v>5</v>
      </c>
      <c r="F220" s="181">
        <v>-5</v>
      </c>
      <c r="G220" s="161">
        <f t="shared" si="3"/>
        <v>0</v>
      </c>
      <c r="H220" s="162" t="s">
        <v>214</v>
      </c>
    </row>
    <row r="221" spans="1:8" ht="30" customHeight="1">
      <c r="A221" s="152">
        <v>217</v>
      </c>
      <c r="B221" s="153" t="s">
        <v>265</v>
      </c>
      <c r="C221" s="152" t="s">
        <v>260</v>
      </c>
      <c r="D221" s="144" t="s">
        <v>267</v>
      </c>
      <c r="E221" s="180">
        <v>4</v>
      </c>
      <c r="F221" s="181">
        <v>-4</v>
      </c>
      <c r="G221" s="161">
        <f t="shared" si="3"/>
        <v>0</v>
      </c>
      <c r="H221" s="162" t="s">
        <v>214</v>
      </c>
    </row>
    <row r="222" spans="1:8" ht="30" customHeight="1">
      <c r="A222" s="152">
        <v>218</v>
      </c>
      <c r="B222" s="153" t="s">
        <v>265</v>
      </c>
      <c r="C222" s="152" t="s">
        <v>260</v>
      </c>
      <c r="D222" s="144" t="s">
        <v>268</v>
      </c>
      <c r="E222" s="180">
        <v>4</v>
      </c>
      <c r="F222" s="181">
        <v>-1</v>
      </c>
      <c r="G222" s="161">
        <f t="shared" si="3"/>
        <v>3</v>
      </c>
      <c r="H222" s="162" t="s">
        <v>223</v>
      </c>
    </row>
    <row r="223" spans="1:8" ht="30" customHeight="1">
      <c r="A223" s="152">
        <v>219</v>
      </c>
      <c r="B223" s="153" t="s">
        <v>265</v>
      </c>
      <c r="C223" s="152" t="s">
        <v>260</v>
      </c>
      <c r="D223" s="144" t="s">
        <v>269</v>
      </c>
      <c r="E223" s="180">
        <v>24</v>
      </c>
      <c r="F223" s="181">
        <v>-4.6500000000000004</v>
      </c>
      <c r="G223" s="161">
        <f t="shared" si="3"/>
        <v>19.350000000000001</v>
      </c>
      <c r="H223" s="162" t="s">
        <v>223</v>
      </c>
    </row>
    <row r="224" spans="1:8" ht="30" customHeight="1">
      <c r="A224" s="152">
        <v>220</v>
      </c>
      <c r="B224" s="153" t="s">
        <v>270</v>
      </c>
      <c r="C224" s="152" t="s">
        <v>260</v>
      </c>
      <c r="D224" s="144" t="s">
        <v>271</v>
      </c>
      <c r="E224" s="180">
        <v>150</v>
      </c>
      <c r="F224" s="181">
        <v>-110</v>
      </c>
      <c r="G224" s="161">
        <f t="shared" si="3"/>
        <v>40</v>
      </c>
      <c r="H224" s="162" t="s">
        <v>223</v>
      </c>
    </row>
    <row r="225" spans="1:8" ht="30" customHeight="1">
      <c r="A225" s="152">
        <v>221</v>
      </c>
      <c r="B225" s="153" t="s">
        <v>272</v>
      </c>
      <c r="C225" s="152" t="s">
        <v>154</v>
      </c>
      <c r="D225" s="144" t="s">
        <v>273</v>
      </c>
      <c r="E225" s="180">
        <v>6</v>
      </c>
      <c r="F225" s="181">
        <v>-6</v>
      </c>
      <c r="G225" s="161">
        <f t="shared" si="3"/>
        <v>0</v>
      </c>
      <c r="H225" s="162" t="s">
        <v>220</v>
      </c>
    </row>
    <row r="226" spans="1:8" ht="30" customHeight="1">
      <c r="A226" s="152">
        <v>222</v>
      </c>
      <c r="B226" s="153" t="s">
        <v>272</v>
      </c>
      <c r="C226" s="152" t="s">
        <v>154</v>
      </c>
      <c r="D226" s="144" t="s">
        <v>274</v>
      </c>
      <c r="E226" s="180">
        <v>49.38</v>
      </c>
      <c r="F226" s="181">
        <v>-18.75</v>
      </c>
      <c r="G226" s="161">
        <f t="shared" si="3"/>
        <v>30.630000000000003</v>
      </c>
      <c r="H226" s="162" t="s">
        <v>156</v>
      </c>
    </row>
    <row r="227" spans="1:8" ht="30" customHeight="1">
      <c r="A227" s="152">
        <v>223</v>
      </c>
      <c r="B227" s="153" t="s">
        <v>272</v>
      </c>
      <c r="C227" s="152" t="s">
        <v>154</v>
      </c>
      <c r="D227" s="144" t="s">
        <v>275</v>
      </c>
      <c r="E227" s="180">
        <v>2</v>
      </c>
      <c r="F227" s="181">
        <v>-2</v>
      </c>
      <c r="G227" s="161">
        <f t="shared" si="3"/>
        <v>0</v>
      </c>
      <c r="H227" s="162" t="s">
        <v>214</v>
      </c>
    </row>
    <row r="228" spans="1:8" ht="30" customHeight="1">
      <c r="A228" s="152">
        <v>224</v>
      </c>
      <c r="B228" s="153" t="s">
        <v>276</v>
      </c>
      <c r="C228" s="152" t="s">
        <v>212</v>
      </c>
      <c r="D228" s="144" t="s">
        <v>277</v>
      </c>
      <c r="E228" s="180">
        <v>235.39599999999999</v>
      </c>
      <c r="F228" s="181">
        <v>-235.39599999999999</v>
      </c>
      <c r="G228" s="161">
        <f t="shared" si="3"/>
        <v>0</v>
      </c>
      <c r="H228" s="162" t="s">
        <v>214</v>
      </c>
    </row>
    <row r="229" spans="1:8" ht="30" customHeight="1">
      <c r="A229" s="152">
        <v>225</v>
      </c>
      <c r="B229" s="143" t="s">
        <v>278</v>
      </c>
      <c r="C229" s="153" t="s">
        <v>279</v>
      </c>
      <c r="D229" s="144" t="s">
        <v>280</v>
      </c>
      <c r="E229" s="180">
        <v>50</v>
      </c>
      <c r="F229" s="181">
        <v>-25</v>
      </c>
      <c r="G229" s="161">
        <f t="shared" si="3"/>
        <v>25</v>
      </c>
      <c r="H229" s="162" t="s">
        <v>214</v>
      </c>
    </row>
    <row r="230" spans="1:8" ht="30" customHeight="1">
      <c r="A230" s="152">
        <v>226</v>
      </c>
      <c r="B230" s="143" t="s">
        <v>278</v>
      </c>
      <c r="C230" s="153" t="s">
        <v>279</v>
      </c>
      <c r="D230" s="144" t="s">
        <v>281</v>
      </c>
      <c r="E230" s="180">
        <v>50</v>
      </c>
      <c r="F230" s="181">
        <v>-50</v>
      </c>
      <c r="G230" s="161">
        <f t="shared" si="3"/>
        <v>0</v>
      </c>
      <c r="H230" s="162" t="s">
        <v>214</v>
      </c>
    </row>
    <row r="231" spans="1:8" ht="30" customHeight="1">
      <c r="A231" s="152">
        <v>227</v>
      </c>
      <c r="B231" s="153" t="s">
        <v>278</v>
      </c>
      <c r="C231" s="153" t="s">
        <v>279</v>
      </c>
      <c r="D231" s="144" t="s">
        <v>282</v>
      </c>
      <c r="E231" s="180">
        <v>10</v>
      </c>
      <c r="F231" s="181">
        <v>-10</v>
      </c>
      <c r="G231" s="161">
        <f t="shared" si="3"/>
        <v>0</v>
      </c>
      <c r="H231" s="162" t="s">
        <v>214</v>
      </c>
    </row>
    <row r="232" spans="1:8" ht="30" customHeight="1">
      <c r="A232" s="152">
        <v>228</v>
      </c>
      <c r="B232" s="143" t="s">
        <v>283</v>
      </c>
      <c r="C232" s="153" t="s">
        <v>279</v>
      </c>
      <c r="D232" s="144" t="s">
        <v>284</v>
      </c>
      <c r="E232" s="180">
        <v>60</v>
      </c>
      <c r="F232" s="181">
        <v>-30</v>
      </c>
      <c r="G232" s="161">
        <f t="shared" si="3"/>
        <v>30</v>
      </c>
      <c r="H232" s="162" t="s">
        <v>214</v>
      </c>
    </row>
    <row r="233" spans="1:8" ht="30" customHeight="1">
      <c r="A233" s="152">
        <v>229</v>
      </c>
      <c r="B233" s="187" t="s">
        <v>283</v>
      </c>
      <c r="C233" s="153" t="s">
        <v>279</v>
      </c>
      <c r="D233" s="184" t="s">
        <v>285</v>
      </c>
      <c r="E233" s="180">
        <v>118.74</v>
      </c>
      <c r="F233" s="181">
        <v>-86.284700000000001</v>
      </c>
      <c r="G233" s="161">
        <f t="shared" si="3"/>
        <v>32.455299999999994</v>
      </c>
      <c r="H233" s="162" t="s">
        <v>220</v>
      </c>
    </row>
    <row r="234" spans="1:8" ht="30" customHeight="1">
      <c r="A234" s="152">
        <v>230</v>
      </c>
      <c r="B234" s="187" t="s">
        <v>283</v>
      </c>
      <c r="C234" s="153" t="s">
        <v>279</v>
      </c>
      <c r="D234" s="184" t="s">
        <v>286</v>
      </c>
      <c r="E234" s="180">
        <v>56.648699999999998</v>
      </c>
      <c r="F234" s="181">
        <v>-56.648699999999998</v>
      </c>
      <c r="G234" s="161">
        <f t="shared" si="3"/>
        <v>0</v>
      </c>
      <c r="H234" s="162" t="s">
        <v>220</v>
      </c>
    </row>
    <row r="235" spans="1:8" ht="30" customHeight="1">
      <c r="A235" s="152">
        <v>231</v>
      </c>
      <c r="B235" s="187" t="s">
        <v>283</v>
      </c>
      <c r="C235" s="153" t="s">
        <v>279</v>
      </c>
      <c r="D235" s="184" t="s">
        <v>287</v>
      </c>
      <c r="E235" s="180">
        <v>264</v>
      </c>
      <c r="F235" s="181">
        <v>-59.5</v>
      </c>
      <c r="G235" s="161">
        <f t="shared" si="3"/>
        <v>204.5</v>
      </c>
      <c r="H235" s="162" t="s">
        <v>220</v>
      </c>
    </row>
    <row r="236" spans="1:8" ht="30" customHeight="1">
      <c r="A236" s="152">
        <v>232</v>
      </c>
      <c r="B236" s="187" t="s">
        <v>283</v>
      </c>
      <c r="C236" s="153" t="s">
        <v>279</v>
      </c>
      <c r="D236" s="184" t="s">
        <v>1172</v>
      </c>
      <c r="E236" s="180">
        <v>67</v>
      </c>
      <c r="F236" s="181">
        <v>-67</v>
      </c>
      <c r="G236" s="161">
        <f t="shared" si="3"/>
        <v>0</v>
      </c>
      <c r="H236" s="162" t="s">
        <v>220</v>
      </c>
    </row>
    <row r="237" spans="1:8" ht="30" customHeight="1">
      <c r="A237" s="152">
        <v>233</v>
      </c>
      <c r="B237" s="187" t="s">
        <v>283</v>
      </c>
      <c r="C237" s="153" t="s">
        <v>279</v>
      </c>
      <c r="D237" s="184" t="s">
        <v>288</v>
      </c>
      <c r="E237" s="180">
        <v>583.44921499999998</v>
      </c>
      <c r="F237" s="181">
        <v>-583.44921499999998</v>
      </c>
      <c r="G237" s="161">
        <f t="shared" si="3"/>
        <v>0</v>
      </c>
      <c r="H237" s="162" t="s">
        <v>220</v>
      </c>
    </row>
    <row r="238" spans="1:8" ht="30" customHeight="1">
      <c r="A238" s="152">
        <v>234</v>
      </c>
      <c r="B238" s="153" t="s">
        <v>289</v>
      </c>
      <c r="C238" s="153" t="s">
        <v>279</v>
      </c>
      <c r="D238" s="144" t="s">
        <v>290</v>
      </c>
      <c r="E238" s="180">
        <v>48</v>
      </c>
      <c r="F238" s="181">
        <v>-24</v>
      </c>
      <c r="G238" s="161">
        <f t="shared" si="3"/>
        <v>24</v>
      </c>
      <c r="H238" s="162" t="s">
        <v>214</v>
      </c>
    </row>
    <row r="239" spans="1:8" ht="30" customHeight="1">
      <c r="A239" s="152">
        <v>235</v>
      </c>
      <c r="B239" s="153" t="s">
        <v>289</v>
      </c>
      <c r="C239" s="153" t="s">
        <v>279</v>
      </c>
      <c r="D239" s="144" t="s">
        <v>291</v>
      </c>
      <c r="E239" s="180">
        <v>39</v>
      </c>
      <c r="F239" s="181">
        <v>-19</v>
      </c>
      <c r="G239" s="161">
        <f t="shared" si="3"/>
        <v>20</v>
      </c>
      <c r="H239" s="162" t="s">
        <v>214</v>
      </c>
    </row>
    <row r="240" spans="1:8" ht="30" customHeight="1">
      <c r="A240" s="152">
        <v>236</v>
      </c>
      <c r="B240" s="187" t="s">
        <v>289</v>
      </c>
      <c r="C240" s="153" t="s">
        <v>292</v>
      </c>
      <c r="D240" s="184" t="s">
        <v>1173</v>
      </c>
      <c r="E240" s="180">
        <v>48.300600000000003</v>
      </c>
      <c r="F240" s="181">
        <v>-22.200600000000001</v>
      </c>
      <c r="G240" s="161">
        <f t="shared" si="3"/>
        <v>26.1</v>
      </c>
      <c r="H240" s="162" t="s">
        <v>220</v>
      </c>
    </row>
    <row r="241" spans="1:8" ht="30" customHeight="1">
      <c r="A241" s="152">
        <v>237</v>
      </c>
      <c r="B241" s="153" t="s">
        <v>293</v>
      </c>
      <c r="C241" s="153" t="s">
        <v>279</v>
      </c>
      <c r="D241" s="144" t="s">
        <v>294</v>
      </c>
      <c r="E241" s="180">
        <v>9</v>
      </c>
      <c r="F241" s="181">
        <v>-9</v>
      </c>
      <c r="G241" s="161">
        <f t="shared" si="3"/>
        <v>0</v>
      </c>
      <c r="H241" s="162" t="s">
        <v>214</v>
      </c>
    </row>
    <row r="242" spans="1:8" ht="30" customHeight="1">
      <c r="A242" s="152">
        <v>238</v>
      </c>
      <c r="B242" s="153" t="s">
        <v>295</v>
      </c>
      <c r="C242" s="153" t="s">
        <v>279</v>
      </c>
      <c r="D242" s="144" t="s">
        <v>296</v>
      </c>
      <c r="E242" s="180">
        <v>1.5</v>
      </c>
      <c r="F242" s="181">
        <v>-1.5</v>
      </c>
      <c r="G242" s="161">
        <f t="shared" si="3"/>
        <v>0</v>
      </c>
      <c r="H242" s="162" t="s">
        <v>214</v>
      </c>
    </row>
    <row r="243" spans="1:8" ht="30" customHeight="1">
      <c r="A243" s="152">
        <v>239</v>
      </c>
      <c r="B243" s="152" t="s">
        <v>297</v>
      </c>
      <c r="C243" s="153" t="s">
        <v>279</v>
      </c>
      <c r="D243" s="144" t="s">
        <v>298</v>
      </c>
      <c r="E243" s="180">
        <v>25.51</v>
      </c>
      <c r="F243" s="181">
        <v>-25.51</v>
      </c>
      <c r="G243" s="161">
        <f t="shared" si="3"/>
        <v>0</v>
      </c>
      <c r="H243" s="162" t="s">
        <v>214</v>
      </c>
    </row>
    <row r="244" spans="1:8" ht="30" customHeight="1">
      <c r="A244" s="152">
        <v>240</v>
      </c>
      <c r="B244" s="153" t="s">
        <v>299</v>
      </c>
      <c r="C244" s="153" t="s">
        <v>279</v>
      </c>
      <c r="D244" s="144" t="s">
        <v>300</v>
      </c>
      <c r="E244" s="180">
        <v>94.08</v>
      </c>
      <c r="F244" s="181">
        <v>-64.08</v>
      </c>
      <c r="G244" s="161">
        <f t="shared" si="3"/>
        <v>30</v>
      </c>
      <c r="H244" s="162" t="s">
        <v>301</v>
      </c>
    </row>
    <row r="245" spans="1:8" ht="30" customHeight="1">
      <c r="A245" s="152">
        <v>241</v>
      </c>
      <c r="B245" s="153" t="s">
        <v>302</v>
      </c>
      <c r="C245" s="153" t="s">
        <v>279</v>
      </c>
      <c r="D245" s="144" t="s">
        <v>303</v>
      </c>
      <c r="E245" s="180">
        <v>15</v>
      </c>
      <c r="F245" s="181">
        <v>-7.5</v>
      </c>
      <c r="G245" s="161">
        <f t="shared" si="3"/>
        <v>7.5</v>
      </c>
      <c r="H245" s="162" t="s">
        <v>304</v>
      </c>
    </row>
    <row r="246" spans="1:8" ht="30" customHeight="1">
      <c r="A246" s="152">
        <v>242</v>
      </c>
      <c r="B246" s="143" t="s">
        <v>305</v>
      </c>
      <c r="C246" s="153" t="s">
        <v>279</v>
      </c>
      <c r="D246" s="144" t="s">
        <v>306</v>
      </c>
      <c r="E246" s="180">
        <v>160.80000000000001</v>
      </c>
      <c r="F246" s="181">
        <v>-80</v>
      </c>
      <c r="G246" s="161">
        <f t="shared" si="3"/>
        <v>80.800000000000011</v>
      </c>
      <c r="H246" s="162" t="s">
        <v>214</v>
      </c>
    </row>
    <row r="247" spans="1:8" ht="30" customHeight="1">
      <c r="A247" s="152">
        <v>243</v>
      </c>
      <c r="B247" s="153" t="s">
        <v>307</v>
      </c>
      <c r="C247" s="153" t="s">
        <v>279</v>
      </c>
      <c r="D247" s="144" t="s">
        <v>308</v>
      </c>
      <c r="E247" s="180">
        <v>23</v>
      </c>
      <c r="F247" s="181">
        <v>-11.5</v>
      </c>
      <c r="G247" s="161">
        <f t="shared" si="3"/>
        <v>11.5</v>
      </c>
      <c r="H247" s="162" t="s">
        <v>214</v>
      </c>
    </row>
    <row r="248" spans="1:8" ht="30" customHeight="1">
      <c r="A248" s="152">
        <v>244</v>
      </c>
      <c r="B248" s="143" t="s">
        <v>309</v>
      </c>
      <c r="C248" s="153" t="s">
        <v>279</v>
      </c>
      <c r="D248" s="144" t="s">
        <v>310</v>
      </c>
      <c r="E248" s="180">
        <v>41.64</v>
      </c>
      <c r="F248" s="181">
        <v>-41.64</v>
      </c>
      <c r="G248" s="161">
        <f t="shared" si="3"/>
        <v>0</v>
      </c>
      <c r="H248" s="162" t="s">
        <v>214</v>
      </c>
    </row>
    <row r="249" spans="1:8" ht="30" customHeight="1">
      <c r="A249" s="152">
        <v>245</v>
      </c>
      <c r="B249" s="143" t="s">
        <v>311</v>
      </c>
      <c r="C249" s="153" t="s">
        <v>279</v>
      </c>
      <c r="D249" s="144" t="s">
        <v>312</v>
      </c>
      <c r="E249" s="180">
        <v>18</v>
      </c>
      <c r="F249" s="181">
        <v>-10</v>
      </c>
      <c r="G249" s="161">
        <f t="shared" si="3"/>
        <v>8</v>
      </c>
      <c r="H249" s="162" t="s">
        <v>214</v>
      </c>
    </row>
    <row r="250" spans="1:8" ht="30" customHeight="1">
      <c r="A250" s="152">
        <v>246</v>
      </c>
      <c r="B250" s="152" t="s">
        <v>313</v>
      </c>
      <c r="C250" s="153" t="s">
        <v>279</v>
      </c>
      <c r="D250" s="144" t="s">
        <v>314</v>
      </c>
      <c r="E250" s="180">
        <v>31.2</v>
      </c>
      <c r="F250" s="181">
        <v>-31.2</v>
      </c>
      <c r="G250" s="161">
        <f t="shared" si="3"/>
        <v>0</v>
      </c>
      <c r="H250" s="162" t="s">
        <v>214</v>
      </c>
    </row>
    <row r="251" spans="1:8" ht="30" customHeight="1">
      <c r="A251" s="152">
        <v>247</v>
      </c>
      <c r="B251" s="143" t="s">
        <v>313</v>
      </c>
      <c r="C251" s="153" t="s">
        <v>279</v>
      </c>
      <c r="D251" s="144" t="s">
        <v>315</v>
      </c>
      <c r="E251" s="180">
        <v>25</v>
      </c>
      <c r="F251" s="181">
        <v>-25</v>
      </c>
      <c r="G251" s="161">
        <f t="shared" si="3"/>
        <v>0</v>
      </c>
      <c r="H251" s="162" t="s">
        <v>214</v>
      </c>
    </row>
    <row r="252" spans="1:8" ht="30" customHeight="1">
      <c r="A252" s="152">
        <v>248</v>
      </c>
      <c r="B252" s="187" t="s">
        <v>313</v>
      </c>
      <c r="C252" s="153" t="s">
        <v>279</v>
      </c>
      <c r="D252" s="184" t="s">
        <v>1174</v>
      </c>
      <c r="E252" s="180">
        <v>195.15</v>
      </c>
      <c r="F252" s="181">
        <v>185.15</v>
      </c>
      <c r="G252" s="161">
        <f t="shared" si="3"/>
        <v>380.3</v>
      </c>
      <c r="H252" s="162" t="s">
        <v>220</v>
      </c>
    </row>
    <row r="253" spans="1:8" ht="30" customHeight="1">
      <c r="A253" s="152">
        <v>249</v>
      </c>
      <c r="B253" s="187" t="s">
        <v>313</v>
      </c>
      <c r="C253" s="153" t="s">
        <v>279</v>
      </c>
      <c r="D253" s="184" t="s">
        <v>316</v>
      </c>
      <c r="E253" s="180">
        <v>130.99</v>
      </c>
      <c r="F253" s="181">
        <v>-15.12</v>
      </c>
      <c r="G253" s="161">
        <f t="shared" si="3"/>
        <v>115.87</v>
      </c>
      <c r="H253" s="162" t="s">
        <v>220</v>
      </c>
    </row>
    <row r="254" spans="1:8" ht="30" customHeight="1">
      <c r="A254" s="152">
        <v>250</v>
      </c>
      <c r="B254" s="152" t="s">
        <v>317</v>
      </c>
      <c r="C254" s="153" t="s">
        <v>279</v>
      </c>
      <c r="D254" s="158" t="s">
        <v>1077</v>
      </c>
      <c r="E254" s="180">
        <v>2000</v>
      </c>
      <c r="F254" s="181">
        <v>500</v>
      </c>
      <c r="G254" s="161">
        <f t="shared" si="3"/>
        <v>2500</v>
      </c>
      <c r="H254" s="162" t="s">
        <v>1171</v>
      </c>
    </row>
    <row r="255" spans="1:8" ht="30" customHeight="1">
      <c r="A255" s="152">
        <v>251</v>
      </c>
      <c r="B255" s="153" t="s">
        <v>318</v>
      </c>
      <c r="C255" s="152" t="s">
        <v>279</v>
      </c>
      <c r="D255" s="144" t="s">
        <v>319</v>
      </c>
      <c r="E255" s="180">
        <v>2</v>
      </c>
      <c r="F255" s="181">
        <v>-2</v>
      </c>
      <c r="G255" s="161">
        <f t="shared" si="3"/>
        <v>0</v>
      </c>
      <c r="H255" s="162" t="s">
        <v>214</v>
      </c>
    </row>
    <row r="256" spans="1:8" ht="30" customHeight="1">
      <c r="A256" s="152">
        <v>252</v>
      </c>
      <c r="B256" s="187" t="s">
        <v>318</v>
      </c>
      <c r="C256" s="153" t="s">
        <v>279</v>
      </c>
      <c r="D256" s="184" t="s">
        <v>320</v>
      </c>
      <c r="E256" s="180">
        <v>92</v>
      </c>
      <c r="F256" s="181">
        <v>-92</v>
      </c>
      <c r="G256" s="161">
        <f t="shared" si="3"/>
        <v>0</v>
      </c>
      <c r="H256" s="162" t="s">
        <v>220</v>
      </c>
    </row>
    <row r="257" spans="1:8" ht="30" customHeight="1">
      <c r="A257" s="152">
        <v>253</v>
      </c>
      <c r="B257" s="153" t="s">
        <v>321</v>
      </c>
      <c r="C257" s="152" t="s">
        <v>279</v>
      </c>
      <c r="D257" s="144" t="s">
        <v>322</v>
      </c>
      <c r="E257" s="180">
        <v>2</v>
      </c>
      <c r="F257" s="142">
        <v>-2</v>
      </c>
      <c r="G257" s="161">
        <f t="shared" si="3"/>
        <v>0</v>
      </c>
      <c r="H257" s="162" t="s">
        <v>214</v>
      </c>
    </row>
    <row r="258" spans="1:8" ht="30" customHeight="1">
      <c r="A258" s="152">
        <v>254</v>
      </c>
      <c r="B258" s="153" t="s">
        <v>323</v>
      </c>
      <c r="C258" s="153" t="s">
        <v>324</v>
      </c>
      <c r="D258" s="144" t="s">
        <v>1078</v>
      </c>
      <c r="E258" s="180">
        <v>8092.82</v>
      </c>
      <c r="F258" s="142">
        <v>571.28</v>
      </c>
      <c r="G258" s="161">
        <f t="shared" si="3"/>
        <v>8664.1</v>
      </c>
      <c r="H258" s="162" t="s">
        <v>325</v>
      </c>
    </row>
    <row r="259" spans="1:8" ht="30" customHeight="1">
      <c r="A259" s="152">
        <v>255</v>
      </c>
      <c r="B259" s="153" t="s">
        <v>326</v>
      </c>
      <c r="C259" s="153" t="s">
        <v>279</v>
      </c>
      <c r="D259" s="144" t="s">
        <v>327</v>
      </c>
      <c r="E259" s="180">
        <v>50</v>
      </c>
      <c r="F259" s="142">
        <v>-50</v>
      </c>
      <c r="G259" s="161">
        <f t="shared" si="3"/>
        <v>0</v>
      </c>
      <c r="H259" s="162" t="s">
        <v>214</v>
      </c>
    </row>
    <row r="260" spans="1:8" ht="30" customHeight="1">
      <c r="A260" s="152">
        <v>256</v>
      </c>
      <c r="B260" s="187" t="s">
        <v>326</v>
      </c>
      <c r="C260" s="153" t="s">
        <v>279</v>
      </c>
      <c r="D260" s="184" t="s">
        <v>328</v>
      </c>
      <c r="E260" s="180">
        <v>185</v>
      </c>
      <c r="F260" s="142">
        <v>-70</v>
      </c>
      <c r="G260" s="161">
        <f t="shared" si="3"/>
        <v>115</v>
      </c>
      <c r="H260" s="162" t="s">
        <v>220</v>
      </c>
    </row>
    <row r="261" spans="1:8" ht="30" customHeight="1">
      <c r="A261" s="152">
        <v>257</v>
      </c>
      <c r="B261" s="187" t="s">
        <v>771</v>
      </c>
      <c r="C261" s="153" t="s">
        <v>324</v>
      </c>
      <c r="D261" s="184" t="s">
        <v>772</v>
      </c>
      <c r="E261" s="180">
        <v>6.39</v>
      </c>
      <c r="F261" s="142">
        <v>-6.39</v>
      </c>
      <c r="G261" s="161">
        <f t="shared" si="3"/>
        <v>0</v>
      </c>
      <c r="H261" s="162" t="s">
        <v>220</v>
      </c>
    </row>
    <row r="262" spans="1:8" ht="30" customHeight="1">
      <c r="A262" s="152">
        <v>258</v>
      </c>
      <c r="B262" s="187" t="s">
        <v>773</v>
      </c>
      <c r="C262" s="153" t="s">
        <v>279</v>
      </c>
      <c r="D262" s="184" t="s">
        <v>774</v>
      </c>
      <c r="E262" s="180">
        <v>116.61</v>
      </c>
      <c r="F262" s="142">
        <v>-30</v>
      </c>
      <c r="G262" s="161">
        <f t="shared" si="3"/>
        <v>86.61</v>
      </c>
      <c r="H262" s="162" t="s">
        <v>220</v>
      </c>
    </row>
    <row r="263" spans="1:8" ht="30" customHeight="1">
      <c r="A263" s="152">
        <v>259</v>
      </c>
      <c r="B263" s="187" t="s">
        <v>773</v>
      </c>
      <c r="C263" s="153" t="s">
        <v>279</v>
      </c>
      <c r="D263" s="184" t="s">
        <v>775</v>
      </c>
      <c r="E263" s="180">
        <v>10</v>
      </c>
      <c r="F263" s="142">
        <v>-10</v>
      </c>
      <c r="G263" s="161">
        <f t="shared" si="3"/>
        <v>0</v>
      </c>
      <c r="H263" s="162" t="s">
        <v>220</v>
      </c>
    </row>
    <row r="264" spans="1:8" ht="30" customHeight="1">
      <c r="A264" s="152">
        <v>260</v>
      </c>
      <c r="B264" s="153" t="s">
        <v>329</v>
      </c>
      <c r="C264" s="153" t="s">
        <v>279</v>
      </c>
      <c r="D264" s="144" t="s">
        <v>330</v>
      </c>
      <c r="E264" s="180">
        <v>15</v>
      </c>
      <c r="F264" s="142">
        <v>-15</v>
      </c>
      <c r="G264" s="161">
        <f t="shared" si="3"/>
        <v>0</v>
      </c>
      <c r="H264" s="162" t="s">
        <v>214</v>
      </c>
    </row>
    <row r="265" spans="1:8" ht="30" customHeight="1">
      <c r="A265" s="152">
        <v>261</v>
      </c>
      <c r="B265" s="153" t="s">
        <v>331</v>
      </c>
      <c r="C265" s="153" t="s">
        <v>279</v>
      </c>
      <c r="D265" s="144" t="s">
        <v>332</v>
      </c>
      <c r="E265" s="180">
        <v>10</v>
      </c>
      <c r="F265" s="142">
        <v>-5</v>
      </c>
      <c r="G265" s="161">
        <f t="shared" si="3"/>
        <v>5</v>
      </c>
      <c r="H265" s="162" t="s">
        <v>333</v>
      </c>
    </row>
    <row r="266" spans="1:8" ht="30" customHeight="1">
      <c r="A266" s="152">
        <v>262</v>
      </c>
      <c r="B266" s="152" t="s">
        <v>331</v>
      </c>
      <c r="C266" s="153" t="s">
        <v>279</v>
      </c>
      <c r="D266" s="158" t="s">
        <v>334</v>
      </c>
      <c r="E266" s="180">
        <v>237</v>
      </c>
      <c r="F266" s="142">
        <v>-196</v>
      </c>
      <c r="G266" s="161">
        <f t="shared" si="3"/>
        <v>41</v>
      </c>
      <c r="H266" s="144" t="s">
        <v>335</v>
      </c>
    </row>
    <row r="267" spans="1:8" ht="30" customHeight="1">
      <c r="A267" s="152">
        <v>263</v>
      </c>
      <c r="B267" s="143" t="s">
        <v>331</v>
      </c>
      <c r="C267" s="153" t="s">
        <v>279</v>
      </c>
      <c r="D267" s="144" t="s">
        <v>336</v>
      </c>
      <c r="E267" s="180">
        <v>4</v>
      </c>
      <c r="F267" s="142">
        <v>-4</v>
      </c>
      <c r="G267" s="161">
        <f t="shared" ref="G267:G331" si="4">E267+F267</f>
        <v>0</v>
      </c>
      <c r="H267" s="162" t="s">
        <v>337</v>
      </c>
    </row>
    <row r="268" spans="1:8" ht="30" customHeight="1">
      <c r="A268" s="152">
        <v>264</v>
      </c>
      <c r="B268" s="143" t="s">
        <v>331</v>
      </c>
      <c r="C268" s="153" t="s">
        <v>279</v>
      </c>
      <c r="D268" s="144" t="s">
        <v>338</v>
      </c>
      <c r="E268" s="180">
        <v>10</v>
      </c>
      <c r="F268" s="142">
        <v>-5</v>
      </c>
      <c r="G268" s="161">
        <f t="shared" si="4"/>
        <v>5</v>
      </c>
      <c r="H268" s="162" t="s">
        <v>214</v>
      </c>
    </row>
    <row r="269" spans="1:8" ht="30" customHeight="1">
      <c r="A269" s="152">
        <v>265</v>
      </c>
      <c r="B269" s="187" t="s">
        <v>331</v>
      </c>
      <c r="C269" s="153" t="s">
        <v>279</v>
      </c>
      <c r="D269" s="184" t="s">
        <v>339</v>
      </c>
      <c r="E269" s="180">
        <v>108.13</v>
      </c>
      <c r="F269" s="142">
        <v>-75</v>
      </c>
      <c r="G269" s="161">
        <f t="shared" si="4"/>
        <v>33.129999999999995</v>
      </c>
      <c r="H269" s="162" t="s">
        <v>220</v>
      </c>
    </row>
    <row r="270" spans="1:8" ht="54" customHeight="1">
      <c r="A270" s="152">
        <v>266</v>
      </c>
      <c r="B270" s="187" t="s">
        <v>331</v>
      </c>
      <c r="C270" s="153" t="s">
        <v>279</v>
      </c>
      <c r="D270" s="184" t="s">
        <v>340</v>
      </c>
      <c r="E270" s="180">
        <v>16</v>
      </c>
      <c r="F270" s="142">
        <v>-16</v>
      </c>
      <c r="G270" s="161">
        <f t="shared" si="4"/>
        <v>0</v>
      </c>
      <c r="H270" s="162" t="s">
        <v>220</v>
      </c>
    </row>
    <row r="271" spans="1:8" ht="46.5" customHeight="1">
      <c r="A271" s="152">
        <v>267</v>
      </c>
      <c r="B271" s="187" t="s">
        <v>331</v>
      </c>
      <c r="C271" s="153" t="s">
        <v>279</v>
      </c>
      <c r="D271" s="184" t="s">
        <v>341</v>
      </c>
      <c r="E271" s="180">
        <v>16</v>
      </c>
      <c r="F271" s="181">
        <v>-16</v>
      </c>
      <c r="G271" s="161">
        <f t="shared" si="4"/>
        <v>0</v>
      </c>
      <c r="H271" s="162" t="s">
        <v>220</v>
      </c>
    </row>
    <row r="272" spans="1:8" ht="54.75" customHeight="1">
      <c r="A272" s="152">
        <v>268</v>
      </c>
      <c r="B272" s="143" t="s">
        <v>342</v>
      </c>
      <c r="C272" s="143" t="s">
        <v>343</v>
      </c>
      <c r="D272" s="144" t="s">
        <v>344</v>
      </c>
      <c r="E272" s="175">
        <v>8</v>
      </c>
      <c r="F272" s="146">
        <v>-8</v>
      </c>
      <c r="G272" s="161">
        <f t="shared" si="4"/>
        <v>0</v>
      </c>
      <c r="H272" s="162" t="s">
        <v>76</v>
      </c>
    </row>
    <row r="273" spans="1:8" ht="30" customHeight="1">
      <c r="A273" s="152">
        <v>269</v>
      </c>
      <c r="B273" s="143" t="s">
        <v>345</v>
      </c>
      <c r="C273" s="143" t="s">
        <v>343</v>
      </c>
      <c r="D273" s="144" t="s">
        <v>346</v>
      </c>
      <c r="E273" s="175">
        <v>300</v>
      </c>
      <c r="F273" s="146">
        <v>-32.97</v>
      </c>
      <c r="G273" s="161">
        <f t="shared" si="4"/>
        <v>267.02999999999997</v>
      </c>
      <c r="H273" s="162" t="s">
        <v>76</v>
      </c>
    </row>
    <row r="274" spans="1:8" ht="43.5" customHeight="1">
      <c r="A274" s="152">
        <v>270</v>
      </c>
      <c r="B274" s="143" t="s">
        <v>345</v>
      </c>
      <c r="C274" s="143" t="s">
        <v>343</v>
      </c>
      <c r="D274" s="144" t="s">
        <v>347</v>
      </c>
      <c r="E274" s="175">
        <v>14.42</v>
      </c>
      <c r="F274" s="146">
        <v>-14.42</v>
      </c>
      <c r="G274" s="161">
        <f t="shared" si="4"/>
        <v>0</v>
      </c>
      <c r="H274" s="162" t="s">
        <v>76</v>
      </c>
    </row>
    <row r="275" spans="1:8" ht="30" customHeight="1">
      <c r="A275" s="152">
        <v>271</v>
      </c>
      <c r="B275" s="143" t="s">
        <v>345</v>
      </c>
      <c r="C275" s="143" t="s">
        <v>343</v>
      </c>
      <c r="D275" s="144" t="s">
        <v>348</v>
      </c>
      <c r="E275" s="175">
        <v>10</v>
      </c>
      <c r="F275" s="146">
        <v>-10</v>
      </c>
      <c r="G275" s="161">
        <f t="shared" si="4"/>
        <v>0</v>
      </c>
      <c r="H275" s="162" t="s">
        <v>76</v>
      </c>
    </row>
    <row r="276" spans="1:8" ht="30" customHeight="1">
      <c r="A276" s="152">
        <v>272</v>
      </c>
      <c r="B276" s="143" t="s">
        <v>345</v>
      </c>
      <c r="C276" s="143" t="s">
        <v>343</v>
      </c>
      <c r="D276" s="144" t="s">
        <v>349</v>
      </c>
      <c r="E276" s="175">
        <v>103.88</v>
      </c>
      <c r="F276" s="146">
        <v>-103.88</v>
      </c>
      <c r="G276" s="161">
        <f t="shared" si="4"/>
        <v>0</v>
      </c>
      <c r="H276" s="162" t="s">
        <v>76</v>
      </c>
    </row>
    <row r="277" spans="1:8" ht="30" customHeight="1">
      <c r="A277" s="152">
        <v>273</v>
      </c>
      <c r="B277" s="143" t="s">
        <v>345</v>
      </c>
      <c r="C277" s="143" t="s">
        <v>343</v>
      </c>
      <c r="D277" s="144" t="s">
        <v>350</v>
      </c>
      <c r="E277" s="175">
        <v>20.62</v>
      </c>
      <c r="F277" s="146">
        <v>-20.62</v>
      </c>
      <c r="G277" s="161">
        <f t="shared" si="4"/>
        <v>0</v>
      </c>
      <c r="H277" s="162" t="s">
        <v>76</v>
      </c>
    </row>
    <row r="278" spans="1:8" ht="30" customHeight="1">
      <c r="A278" s="152">
        <v>274</v>
      </c>
      <c r="B278" s="143" t="s">
        <v>345</v>
      </c>
      <c r="C278" s="143" t="s">
        <v>343</v>
      </c>
      <c r="D278" s="144" t="s">
        <v>351</v>
      </c>
      <c r="E278" s="175">
        <v>14.3</v>
      </c>
      <c r="F278" s="146">
        <v>-14.3</v>
      </c>
      <c r="G278" s="161">
        <f t="shared" si="4"/>
        <v>0</v>
      </c>
      <c r="H278" s="162" t="s">
        <v>76</v>
      </c>
    </row>
    <row r="279" spans="1:8" ht="30" customHeight="1">
      <c r="A279" s="152">
        <v>275</v>
      </c>
      <c r="B279" s="153" t="s">
        <v>345</v>
      </c>
      <c r="C279" s="153" t="s">
        <v>343</v>
      </c>
      <c r="D279" s="144" t="s">
        <v>352</v>
      </c>
      <c r="E279" s="145">
        <v>64</v>
      </c>
      <c r="F279" s="146">
        <v>-64</v>
      </c>
      <c r="G279" s="161">
        <f t="shared" si="4"/>
        <v>0</v>
      </c>
      <c r="H279" s="162" t="s">
        <v>76</v>
      </c>
    </row>
    <row r="280" spans="1:8" ht="30" customHeight="1">
      <c r="A280" s="152">
        <v>276</v>
      </c>
      <c r="B280" s="153" t="s">
        <v>345</v>
      </c>
      <c r="C280" s="153" t="s">
        <v>343</v>
      </c>
      <c r="D280" s="144" t="s">
        <v>353</v>
      </c>
      <c r="E280" s="145">
        <v>8</v>
      </c>
      <c r="F280" s="146">
        <v>-8</v>
      </c>
      <c r="G280" s="161">
        <f t="shared" si="4"/>
        <v>0</v>
      </c>
      <c r="H280" s="162" t="s">
        <v>76</v>
      </c>
    </row>
    <row r="281" spans="1:8" ht="30" customHeight="1">
      <c r="A281" s="152">
        <v>277</v>
      </c>
      <c r="B281" s="153" t="s">
        <v>345</v>
      </c>
      <c r="C281" s="153" t="s">
        <v>343</v>
      </c>
      <c r="D281" s="144" t="s">
        <v>354</v>
      </c>
      <c r="E281" s="145">
        <v>1.76</v>
      </c>
      <c r="F281" s="146">
        <v>-1.76</v>
      </c>
      <c r="G281" s="161">
        <f t="shared" si="4"/>
        <v>0</v>
      </c>
      <c r="H281" s="162" t="s">
        <v>76</v>
      </c>
    </row>
    <row r="282" spans="1:8" ht="30" customHeight="1">
      <c r="A282" s="152">
        <v>278</v>
      </c>
      <c r="B282" s="153" t="s">
        <v>345</v>
      </c>
      <c r="C282" s="153" t="s">
        <v>343</v>
      </c>
      <c r="D282" s="144" t="s">
        <v>355</v>
      </c>
      <c r="E282" s="145">
        <v>6.7</v>
      </c>
      <c r="F282" s="146">
        <v>-6.7</v>
      </c>
      <c r="G282" s="161">
        <f t="shared" si="4"/>
        <v>0</v>
      </c>
      <c r="H282" s="162" t="s">
        <v>220</v>
      </c>
    </row>
    <row r="283" spans="1:8" ht="30" customHeight="1">
      <c r="A283" s="152">
        <v>279</v>
      </c>
      <c r="B283" s="153" t="s">
        <v>345</v>
      </c>
      <c r="C283" s="153" t="s">
        <v>343</v>
      </c>
      <c r="D283" s="144" t="s">
        <v>356</v>
      </c>
      <c r="E283" s="145">
        <v>10</v>
      </c>
      <c r="F283" s="146">
        <v>-10</v>
      </c>
      <c r="G283" s="161">
        <f t="shared" si="4"/>
        <v>0</v>
      </c>
      <c r="H283" s="162" t="s">
        <v>220</v>
      </c>
    </row>
    <row r="284" spans="1:8" ht="30" customHeight="1">
      <c r="A284" s="152">
        <v>280</v>
      </c>
      <c r="B284" s="153" t="s">
        <v>345</v>
      </c>
      <c r="C284" s="153" t="s">
        <v>343</v>
      </c>
      <c r="D284" s="144" t="s">
        <v>357</v>
      </c>
      <c r="E284" s="145">
        <v>5</v>
      </c>
      <c r="F284" s="146">
        <v>-2.5499999999999998</v>
      </c>
      <c r="G284" s="161">
        <f t="shared" si="4"/>
        <v>2.4500000000000002</v>
      </c>
      <c r="H284" s="162" t="s">
        <v>220</v>
      </c>
    </row>
    <row r="285" spans="1:8" ht="30" customHeight="1">
      <c r="A285" s="152">
        <v>281</v>
      </c>
      <c r="B285" s="143" t="s">
        <v>358</v>
      </c>
      <c r="C285" s="143" t="s">
        <v>343</v>
      </c>
      <c r="D285" s="144" t="s">
        <v>359</v>
      </c>
      <c r="E285" s="175">
        <v>54.634300000000003</v>
      </c>
      <c r="F285" s="146">
        <v>-19.78</v>
      </c>
      <c r="G285" s="161">
        <f t="shared" si="4"/>
        <v>34.854300000000002</v>
      </c>
      <c r="H285" s="162" t="s">
        <v>76</v>
      </c>
    </row>
    <row r="286" spans="1:8" ht="30" customHeight="1">
      <c r="A286" s="152">
        <v>282</v>
      </c>
      <c r="B286" s="143" t="s">
        <v>358</v>
      </c>
      <c r="C286" s="143" t="s">
        <v>343</v>
      </c>
      <c r="D286" s="144" t="s">
        <v>360</v>
      </c>
      <c r="E286" s="175">
        <v>24.67</v>
      </c>
      <c r="F286" s="146">
        <v>-24.67</v>
      </c>
      <c r="G286" s="161">
        <f t="shared" si="4"/>
        <v>0</v>
      </c>
      <c r="H286" s="162" t="s">
        <v>76</v>
      </c>
    </row>
    <row r="287" spans="1:8" ht="60.75" customHeight="1">
      <c r="A287" s="152">
        <v>283</v>
      </c>
      <c r="B287" s="143" t="s">
        <v>358</v>
      </c>
      <c r="C287" s="143" t="s">
        <v>343</v>
      </c>
      <c r="D287" s="144" t="s">
        <v>361</v>
      </c>
      <c r="E287" s="175">
        <v>132.572732</v>
      </c>
      <c r="F287" s="146">
        <v>-97</v>
      </c>
      <c r="G287" s="161">
        <f t="shared" si="4"/>
        <v>35.572732000000002</v>
      </c>
      <c r="H287" s="162" t="s">
        <v>76</v>
      </c>
    </row>
    <row r="288" spans="1:8" ht="39" customHeight="1">
      <c r="A288" s="152">
        <v>284</v>
      </c>
      <c r="B288" s="143" t="s">
        <v>358</v>
      </c>
      <c r="C288" s="143" t="s">
        <v>343</v>
      </c>
      <c r="D288" s="144" t="s">
        <v>362</v>
      </c>
      <c r="E288" s="175">
        <v>34.82</v>
      </c>
      <c r="F288" s="146">
        <v>-34.82</v>
      </c>
      <c r="G288" s="161">
        <f t="shared" si="4"/>
        <v>0</v>
      </c>
      <c r="H288" s="162" t="s">
        <v>76</v>
      </c>
    </row>
    <row r="289" spans="1:8" ht="30" customHeight="1">
      <c r="A289" s="152">
        <v>285</v>
      </c>
      <c r="B289" s="143" t="s">
        <v>358</v>
      </c>
      <c r="C289" s="143" t="s">
        <v>343</v>
      </c>
      <c r="D289" s="188" t="s">
        <v>363</v>
      </c>
      <c r="E289" s="175">
        <v>45</v>
      </c>
      <c r="F289" s="146">
        <v>-35</v>
      </c>
      <c r="G289" s="161">
        <f t="shared" si="4"/>
        <v>10</v>
      </c>
      <c r="H289" s="162" t="s">
        <v>76</v>
      </c>
    </row>
    <row r="290" spans="1:8" ht="30" customHeight="1">
      <c r="A290" s="152">
        <v>286</v>
      </c>
      <c r="B290" s="143" t="s">
        <v>358</v>
      </c>
      <c r="C290" s="143" t="s">
        <v>343</v>
      </c>
      <c r="D290" s="188" t="s">
        <v>364</v>
      </c>
      <c r="E290" s="175">
        <v>12.981999999999999</v>
      </c>
      <c r="F290" s="146">
        <v>-12.981999999999999</v>
      </c>
      <c r="G290" s="161">
        <f t="shared" si="4"/>
        <v>0</v>
      </c>
      <c r="H290" s="162" t="s">
        <v>76</v>
      </c>
    </row>
    <row r="291" spans="1:8" ht="30" customHeight="1">
      <c r="A291" s="152">
        <v>287</v>
      </c>
      <c r="B291" s="143" t="s">
        <v>358</v>
      </c>
      <c r="C291" s="143" t="s">
        <v>343</v>
      </c>
      <c r="D291" s="188" t="s">
        <v>365</v>
      </c>
      <c r="E291" s="175">
        <v>23.24</v>
      </c>
      <c r="F291" s="146">
        <v>-23.24</v>
      </c>
      <c r="G291" s="161">
        <f t="shared" si="4"/>
        <v>0</v>
      </c>
      <c r="H291" s="162" t="s">
        <v>76</v>
      </c>
    </row>
    <row r="292" spans="1:8" ht="30" customHeight="1">
      <c r="A292" s="152">
        <v>288</v>
      </c>
      <c r="B292" s="153" t="s">
        <v>358</v>
      </c>
      <c r="C292" s="153" t="s">
        <v>343</v>
      </c>
      <c r="D292" s="188" t="s">
        <v>366</v>
      </c>
      <c r="E292" s="145">
        <v>37.86</v>
      </c>
      <c r="F292" s="146">
        <v>-37.86</v>
      </c>
      <c r="G292" s="161">
        <f t="shared" si="4"/>
        <v>0</v>
      </c>
      <c r="H292" s="162" t="s">
        <v>76</v>
      </c>
    </row>
    <row r="293" spans="1:8" ht="30" customHeight="1">
      <c r="A293" s="152">
        <v>289</v>
      </c>
      <c r="B293" s="153" t="s">
        <v>367</v>
      </c>
      <c r="C293" s="153" t="s">
        <v>343</v>
      </c>
      <c r="D293" s="188" t="s">
        <v>368</v>
      </c>
      <c r="E293" s="145">
        <v>3.5</v>
      </c>
      <c r="F293" s="146">
        <v>-1.25</v>
      </c>
      <c r="G293" s="161">
        <f t="shared" si="4"/>
        <v>2.25</v>
      </c>
      <c r="H293" s="162" t="s">
        <v>220</v>
      </c>
    </row>
    <row r="294" spans="1:8" ht="30" customHeight="1">
      <c r="A294" s="152">
        <v>290</v>
      </c>
      <c r="B294" s="153" t="s">
        <v>367</v>
      </c>
      <c r="C294" s="153" t="s">
        <v>343</v>
      </c>
      <c r="D294" s="188" t="s">
        <v>369</v>
      </c>
      <c r="E294" s="145">
        <v>32</v>
      </c>
      <c r="F294" s="146">
        <v>-24</v>
      </c>
      <c r="G294" s="161">
        <f t="shared" si="4"/>
        <v>8</v>
      </c>
      <c r="H294" s="162" t="s">
        <v>220</v>
      </c>
    </row>
    <row r="295" spans="1:8" ht="30" customHeight="1">
      <c r="A295" s="152">
        <v>291</v>
      </c>
      <c r="B295" s="153" t="s">
        <v>367</v>
      </c>
      <c r="C295" s="153" t="s">
        <v>343</v>
      </c>
      <c r="D295" s="188" t="s">
        <v>370</v>
      </c>
      <c r="E295" s="145">
        <v>7</v>
      </c>
      <c r="F295" s="146">
        <v>-7</v>
      </c>
      <c r="G295" s="161">
        <f t="shared" si="4"/>
        <v>0</v>
      </c>
      <c r="H295" s="162" t="s">
        <v>220</v>
      </c>
    </row>
    <row r="296" spans="1:8" ht="30" customHeight="1">
      <c r="A296" s="152">
        <v>292</v>
      </c>
      <c r="B296" s="153" t="s">
        <v>367</v>
      </c>
      <c r="C296" s="153" t="s">
        <v>343</v>
      </c>
      <c r="D296" s="188" t="s">
        <v>371</v>
      </c>
      <c r="E296" s="145">
        <v>40</v>
      </c>
      <c r="F296" s="146">
        <v>-40</v>
      </c>
      <c r="G296" s="161">
        <f t="shared" si="4"/>
        <v>0</v>
      </c>
      <c r="H296" s="162" t="s">
        <v>220</v>
      </c>
    </row>
    <row r="297" spans="1:8" ht="30" customHeight="1">
      <c r="A297" s="152">
        <v>293</v>
      </c>
      <c r="B297" s="153" t="s">
        <v>367</v>
      </c>
      <c r="C297" s="153" t="s">
        <v>343</v>
      </c>
      <c r="D297" s="188" t="s">
        <v>372</v>
      </c>
      <c r="E297" s="145">
        <v>190</v>
      </c>
      <c r="F297" s="146">
        <v>-190</v>
      </c>
      <c r="G297" s="161">
        <f t="shared" si="4"/>
        <v>0</v>
      </c>
      <c r="H297" s="162" t="s">
        <v>220</v>
      </c>
    </row>
    <row r="298" spans="1:8" ht="30" customHeight="1">
      <c r="A298" s="152">
        <v>294</v>
      </c>
      <c r="B298" s="143" t="s">
        <v>373</v>
      </c>
      <c r="C298" s="143" t="s">
        <v>343</v>
      </c>
      <c r="D298" s="188" t="s">
        <v>374</v>
      </c>
      <c r="E298" s="175">
        <v>158</v>
      </c>
      <c r="F298" s="146">
        <v>-118.5</v>
      </c>
      <c r="G298" s="161">
        <f t="shared" si="4"/>
        <v>39.5</v>
      </c>
      <c r="H298" s="162" t="s">
        <v>76</v>
      </c>
    </row>
    <row r="299" spans="1:8" ht="30" customHeight="1">
      <c r="A299" s="152">
        <v>295</v>
      </c>
      <c r="B299" s="143" t="s">
        <v>373</v>
      </c>
      <c r="C299" s="143" t="s">
        <v>343</v>
      </c>
      <c r="D299" s="188" t="s">
        <v>375</v>
      </c>
      <c r="E299" s="175">
        <v>69.900000000000006</v>
      </c>
      <c r="F299" s="146">
        <v>-69.900000000000006</v>
      </c>
      <c r="G299" s="161">
        <f t="shared" si="4"/>
        <v>0</v>
      </c>
      <c r="H299" s="162" t="s">
        <v>76</v>
      </c>
    </row>
    <row r="300" spans="1:8" ht="30" customHeight="1">
      <c r="A300" s="152">
        <v>296</v>
      </c>
      <c r="B300" s="153" t="s">
        <v>373</v>
      </c>
      <c r="C300" s="153" t="s">
        <v>343</v>
      </c>
      <c r="D300" s="188" t="s">
        <v>376</v>
      </c>
      <c r="E300" s="145">
        <v>117.177832</v>
      </c>
      <c r="F300" s="146">
        <v>-34.287120999999999</v>
      </c>
      <c r="G300" s="161">
        <f t="shared" si="4"/>
        <v>82.890710999999996</v>
      </c>
      <c r="H300" s="162" t="s">
        <v>220</v>
      </c>
    </row>
    <row r="301" spans="1:8" ht="30" customHeight="1">
      <c r="A301" s="152">
        <v>297</v>
      </c>
      <c r="B301" s="153" t="s">
        <v>373</v>
      </c>
      <c r="C301" s="153" t="s">
        <v>343</v>
      </c>
      <c r="D301" s="188" t="s">
        <v>376</v>
      </c>
      <c r="E301" s="145">
        <v>69</v>
      </c>
      <c r="F301" s="146">
        <v>-15.023908</v>
      </c>
      <c r="G301" s="161">
        <f t="shared" si="4"/>
        <v>53.976092000000001</v>
      </c>
      <c r="H301" s="162" t="s">
        <v>220</v>
      </c>
    </row>
    <row r="302" spans="1:8" ht="44.25" customHeight="1">
      <c r="A302" s="152">
        <v>298</v>
      </c>
      <c r="B302" s="153" t="s">
        <v>373</v>
      </c>
      <c r="C302" s="153" t="s">
        <v>343</v>
      </c>
      <c r="D302" s="188" t="s">
        <v>377</v>
      </c>
      <c r="E302" s="145">
        <v>42</v>
      </c>
      <c r="F302" s="146">
        <v>-42</v>
      </c>
      <c r="G302" s="161">
        <f t="shared" si="4"/>
        <v>0</v>
      </c>
      <c r="H302" s="162" t="s">
        <v>220</v>
      </c>
    </row>
    <row r="303" spans="1:8" ht="30" customHeight="1">
      <c r="A303" s="152">
        <v>299</v>
      </c>
      <c r="B303" s="153" t="s">
        <v>373</v>
      </c>
      <c r="C303" s="153" t="s">
        <v>343</v>
      </c>
      <c r="D303" s="188" t="s">
        <v>378</v>
      </c>
      <c r="E303" s="145">
        <v>25</v>
      </c>
      <c r="F303" s="146">
        <v>-25</v>
      </c>
      <c r="G303" s="161">
        <f t="shared" si="4"/>
        <v>0</v>
      </c>
      <c r="H303" s="162" t="s">
        <v>220</v>
      </c>
    </row>
    <row r="304" spans="1:8" ht="30" customHeight="1">
      <c r="A304" s="152">
        <v>300</v>
      </c>
      <c r="B304" s="143" t="s">
        <v>379</v>
      </c>
      <c r="C304" s="143" t="s">
        <v>343</v>
      </c>
      <c r="D304" s="188" t="s">
        <v>380</v>
      </c>
      <c r="E304" s="175">
        <v>20</v>
      </c>
      <c r="F304" s="146">
        <v>-20</v>
      </c>
      <c r="G304" s="161">
        <f t="shared" si="4"/>
        <v>0</v>
      </c>
      <c r="H304" s="162" t="s">
        <v>76</v>
      </c>
    </row>
    <row r="305" spans="1:8" ht="30" customHeight="1">
      <c r="A305" s="152">
        <v>301</v>
      </c>
      <c r="B305" s="153" t="s">
        <v>379</v>
      </c>
      <c r="C305" s="153" t="s">
        <v>343</v>
      </c>
      <c r="D305" s="188" t="s">
        <v>381</v>
      </c>
      <c r="E305" s="145">
        <v>100</v>
      </c>
      <c r="F305" s="146">
        <v>-30</v>
      </c>
      <c r="G305" s="161">
        <f t="shared" si="4"/>
        <v>70</v>
      </c>
      <c r="H305" s="162" t="s">
        <v>220</v>
      </c>
    </row>
    <row r="306" spans="1:8" ht="30" customHeight="1">
      <c r="A306" s="152">
        <v>302</v>
      </c>
      <c r="B306" s="143" t="s">
        <v>382</v>
      </c>
      <c r="C306" s="143" t="s">
        <v>343</v>
      </c>
      <c r="D306" s="188" t="s">
        <v>383</v>
      </c>
      <c r="E306" s="175">
        <v>30</v>
      </c>
      <c r="F306" s="146">
        <v>-30</v>
      </c>
      <c r="G306" s="161">
        <f t="shared" si="4"/>
        <v>0</v>
      </c>
      <c r="H306" s="162" t="s">
        <v>76</v>
      </c>
    </row>
    <row r="307" spans="1:8" ht="30" customHeight="1">
      <c r="A307" s="152">
        <v>303</v>
      </c>
      <c r="B307" s="153" t="s">
        <v>382</v>
      </c>
      <c r="C307" s="153" t="s">
        <v>343</v>
      </c>
      <c r="D307" s="188" t="s">
        <v>384</v>
      </c>
      <c r="E307" s="145">
        <v>304.60199999999998</v>
      </c>
      <c r="F307" s="146">
        <v>-304.60199999999998</v>
      </c>
      <c r="G307" s="161">
        <f t="shared" si="4"/>
        <v>0</v>
      </c>
      <c r="H307" s="162" t="s">
        <v>220</v>
      </c>
    </row>
    <row r="308" spans="1:8" ht="30" customHeight="1">
      <c r="A308" s="152">
        <v>304</v>
      </c>
      <c r="B308" s="152" t="s">
        <v>385</v>
      </c>
      <c r="C308" s="152" t="s">
        <v>89</v>
      </c>
      <c r="D308" s="189" t="s">
        <v>386</v>
      </c>
      <c r="E308" s="145">
        <v>21.27</v>
      </c>
      <c r="F308" s="146">
        <v>-19.02</v>
      </c>
      <c r="G308" s="161">
        <f t="shared" si="4"/>
        <v>2.25</v>
      </c>
      <c r="H308" s="143"/>
    </row>
    <row r="309" spans="1:8" ht="48.75" customHeight="1">
      <c r="A309" s="152">
        <v>305</v>
      </c>
      <c r="B309" s="153" t="s">
        <v>385</v>
      </c>
      <c r="C309" s="153" t="s">
        <v>387</v>
      </c>
      <c r="D309" s="188" t="s">
        <v>388</v>
      </c>
      <c r="E309" s="145">
        <v>10</v>
      </c>
      <c r="F309" s="146">
        <v>-10</v>
      </c>
      <c r="G309" s="161">
        <f t="shared" si="4"/>
        <v>0</v>
      </c>
      <c r="H309" s="162"/>
    </row>
    <row r="310" spans="1:8" ht="30" customHeight="1">
      <c r="A310" s="152">
        <v>306</v>
      </c>
      <c r="B310" s="153" t="s">
        <v>389</v>
      </c>
      <c r="C310" s="153" t="s">
        <v>343</v>
      </c>
      <c r="D310" s="188" t="s">
        <v>390</v>
      </c>
      <c r="E310" s="145">
        <v>5.1219999999999999</v>
      </c>
      <c r="F310" s="146">
        <v>-5.1219999999999999</v>
      </c>
      <c r="G310" s="161">
        <f t="shared" si="4"/>
        <v>0</v>
      </c>
      <c r="H310" s="162" t="s">
        <v>220</v>
      </c>
    </row>
    <row r="311" spans="1:8" ht="30" customHeight="1">
      <c r="A311" s="152">
        <v>307</v>
      </c>
      <c r="B311" s="153" t="s">
        <v>389</v>
      </c>
      <c r="C311" s="153" t="s">
        <v>343</v>
      </c>
      <c r="D311" s="188" t="s">
        <v>391</v>
      </c>
      <c r="E311" s="145">
        <v>6</v>
      </c>
      <c r="F311" s="146">
        <v>-6</v>
      </c>
      <c r="G311" s="161">
        <f t="shared" si="4"/>
        <v>0</v>
      </c>
      <c r="H311" s="162" t="s">
        <v>220</v>
      </c>
    </row>
    <row r="312" spans="1:8" ht="30" customHeight="1">
      <c r="A312" s="152">
        <v>308</v>
      </c>
      <c r="B312" s="153" t="s">
        <v>389</v>
      </c>
      <c r="C312" s="153" t="s">
        <v>343</v>
      </c>
      <c r="D312" s="188" t="s">
        <v>392</v>
      </c>
      <c r="E312" s="145">
        <v>12.6</v>
      </c>
      <c r="F312" s="146">
        <v>-12.6</v>
      </c>
      <c r="G312" s="161">
        <f t="shared" si="4"/>
        <v>0</v>
      </c>
      <c r="H312" s="162" t="s">
        <v>220</v>
      </c>
    </row>
    <row r="313" spans="1:8" ht="30" customHeight="1">
      <c r="A313" s="152">
        <v>309</v>
      </c>
      <c r="B313" s="153" t="s">
        <v>389</v>
      </c>
      <c r="C313" s="153" t="s">
        <v>343</v>
      </c>
      <c r="D313" s="188" t="s">
        <v>393</v>
      </c>
      <c r="E313" s="145">
        <v>9.6</v>
      </c>
      <c r="F313" s="146">
        <v>-9.6</v>
      </c>
      <c r="G313" s="161">
        <f t="shared" si="4"/>
        <v>0</v>
      </c>
      <c r="H313" s="162" t="s">
        <v>220</v>
      </c>
    </row>
    <row r="314" spans="1:8" ht="30" customHeight="1">
      <c r="A314" s="152">
        <v>310</v>
      </c>
      <c r="B314" s="153" t="s">
        <v>394</v>
      </c>
      <c r="C314" s="153" t="s">
        <v>343</v>
      </c>
      <c r="D314" s="188" t="s">
        <v>395</v>
      </c>
      <c r="E314" s="145">
        <v>5</v>
      </c>
      <c r="F314" s="146">
        <v>-5</v>
      </c>
      <c r="G314" s="161">
        <f t="shared" si="4"/>
        <v>0</v>
      </c>
      <c r="H314" s="162" t="s">
        <v>220</v>
      </c>
    </row>
    <row r="315" spans="1:8" ht="30" customHeight="1">
      <c r="A315" s="152">
        <v>311</v>
      </c>
      <c r="B315" s="152" t="s">
        <v>396</v>
      </c>
      <c r="C315" s="152" t="s">
        <v>397</v>
      </c>
      <c r="D315" s="188" t="s">
        <v>1084</v>
      </c>
      <c r="E315" s="145">
        <v>0</v>
      </c>
      <c r="F315" s="146">
        <v>1252</v>
      </c>
      <c r="G315" s="161">
        <f t="shared" si="4"/>
        <v>1252</v>
      </c>
      <c r="H315" s="162" t="s">
        <v>87</v>
      </c>
    </row>
    <row r="316" spans="1:8" ht="30" customHeight="1">
      <c r="A316" s="152">
        <v>312</v>
      </c>
      <c r="B316" s="153" t="s">
        <v>399</v>
      </c>
      <c r="C316" s="153" t="s">
        <v>387</v>
      </c>
      <c r="D316" s="188" t="s">
        <v>400</v>
      </c>
      <c r="E316" s="145">
        <v>0</v>
      </c>
      <c r="F316" s="146">
        <v>30</v>
      </c>
      <c r="G316" s="161">
        <f t="shared" si="4"/>
        <v>30</v>
      </c>
      <c r="H316" s="162" t="s">
        <v>401</v>
      </c>
    </row>
    <row r="317" spans="1:8" ht="30" customHeight="1">
      <c r="A317" s="152">
        <v>313</v>
      </c>
      <c r="B317" s="143" t="s">
        <v>777</v>
      </c>
      <c r="C317" s="153" t="s">
        <v>628</v>
      </c>
      <c r="D317" s="190" t="s">
        <v>776</v>
      </c>
      <c r="E317" s="179">
        <v>0</v>
      </c>
      <c r="F317" s="146">
        <v>0.748</v>
      </c>
      <c r="G317" s="161">
        <f t="shared" si="4"/>
        <v>0.748</v>
      </c>
      <c r="H317" s="162" t="s">
        <v>647</v>
      </c>
    </row>
    <row r="318" spans="1:8" ht="30" customHeight="1">
      <c r="A318" s="152">
        <v>314</v>
      </c>
      <c r="B318" s="143" t="s">
        <v>777</v>
      </c>
      <c r="C318" s="153" t="s">
        <v>628</v>
      </c>
      <c r="D318" s="190" t="s">
        <v>778</v>
      </c>
      <c r="E318" s="179">
        <v>0</v>
      </c>
      <c r="F318" s="146">
        <v>0.96</v>
      </c>
      <c r="G318" s="161">
        <f t="shared" si="4"/>
        <v>0.96</v>
      </c>
      <c r="H318" s="162" t="s">
        <v>647</v>
      </c>
    </row>
    <row r="319" spans="1:8" ht="30" customHeight="1">
      <c r="A319" s="152">
        <v>315</v>
      </c>
      <c r="B319" s="153" t="s">
        <v>402</v>
      </c>
      <c r="C319" s="153" t="s">
        <v>403</v>
      </c>
      <c r="D319" s="188" t="s">
        <v>1083</v>
      </c>
      <c r="E319" s="145">
        <v>0</v>
      </c>
      <c r="F319" s="146">
        <v>3150</v>
      </c>
      <c r="G319" s="161">
        <f t="shared" si="4"/>
        <v>3150</v>
      </c>
      <c r="H319" s="162" t="s">
        <v>87</v>
      </c>
    </row>
    <row r="320" spans="1:8" ht="30" customHeight="1">
      <c r="A320" s="152">
        <v>316</v>
      </c>
      <c r="B320" s="153" t="s">
        <v>402</v>
      </c>
      <c r="C320" s="153" t="s">
        <v>403</v>
      </c>
      <c r="D320" s="188" t="s">
        <v>405</v>
      </c>
      <c r="E320" s="145">
        <v>0</v>
      </c>
      <c r="F320" s="146">
        <v>543</v>
      </c>
      <c r="G320" s="161">
        <f t="shared" si="4"/>
        <v>543</v>
      </c>
      <c r="H320" s="162" t="s">
        <v>87</v>
      </c>
    </row>
    <row r="321" spans="1:8" ht="30" customHeight="1">
      <c r="A321" s="152">
        <v>317</v>
      </c>
      <c r="B321" s="153" t="s">
        <v>1160</v>
      </c>
      <c r="C321" s="153" t="s">
        <v>403</v>
      </c>
      <c r="D321" s="144" t="s">
        <v>1081</v>
      </c>
      <c r="E321" s="145">
        <v>0</v>
      </c>
      <c r="F321" s="146">
        <v>3950</v>
      </c>
      <c r="G321" s="161">
        <f t="shared" si="4"/>
        <v>3950</v>
      </c>
      <c r="H321" s="162" t="s">
        <v>1183</v>
      </c>
    </row>
    <row r="322" spans="1:8" ht="30" customHeight="1">
      <c r="A322" s="152">
        <v>318</v>
      </c>
      <c r="B322" s="153" t="s">
        <v>1160</v>
      </c>
      <c r="C322" s="153" t="s">
        <v>403</v>
      </c>
      <c r="D322" s="144" t="s">
        <v>1181</v>
      </c>
      <c r="E322" s="145">
        <v>20</v>
      </c>
      <c r="F322" s="146">
        <v>300</v>
      </c>
      <c r="G322" s="161">
        <v>320</v>
      </c>
      <c r="H322" s="162" t="s">
        <v>1182</v>
      </c>
    </row>
    <row r="323" spans="1:8" ht="30" customHeight="1">
      <c r="A323" s="152">
        <v>319</v>
      </c>
      <c r="B323" s="153" t="s">
        <v>407</v>
      </c>
      <c r="C323" s="153" t="s">
        <v>209</v>
      </c>
      <c r="D323" s="144" t="s">
        <v>408</v>
      </c>
      <c r="E323" s="175">
        <v>137</v>
      </c>
      <c r="F323" s="146">
        <v>-107</v>
      </c>
      <c r="G323" s="161">
        <f t="shared" si="4"/>
        <v>30</v>
      </c>
      <c r="H323" s="162"/>
    </row>
    <row r="324" spans="1:8" ht="30" customHeight="1">
      <c r="A324" s="152">
        <v>320</v>
      </c>
      <c r="B324" s="153" t="s">
        <v>407</v>
      </c>
      <c r="C324" s="153" t="s">
        <v>209</v>
      </c>
      <c r="D324" s="163" t="s">
        <v>1093</v>
      </c>
      <c r="E324" s="175">
        <v>330</v>
      </c>
      <c r="F324" s="146">
        <v>-310.66000000000003</v>
      </c>
      <c r="G324" s="161">
        <f t="shared" si="4"/>
        <v>19.339999999999975</v>
      </c>
      <c r="H324" s="162"/>
    </row>
    <row r="325" spans="1:8" ht="30" customHeight="1">
      <c r="A325" s="152">
        <v>321</v>
      </c>
      <c r="B325" s="153" t="s">
        <v>407</v>
      </c>
      <c r="C325" s="153" t="s">
        <v>209</v>
      </c>
      <c r="D325" s="191" t="s">
        <v>210</v>
      </c>
      <c r="E325" s="175">
        <v>0</v>
      </c>
      <c r="F325" s="146">
        <v>5140.9434000000001</v>
      </c>
      <c r="G325" s="161">
        <f t="shared" si="4"/>
        <v>5140.9434000000001</v>
      </c>
      <c r="H325" s="162" t="s">
        <v>87</v>
      </c>
    </row>
    <row r="326" spans="1:8" ht="30" customHeight="1">
      <c r="A326" s="152">
        <v>322</v>
      </c>
      <c r="B326" s="153" t="s">
        <v>779</v>
      </c>
      <c r="C326" s="153" t="s">
        <v>387</v>
      </c>
      <c r="D326" s="188" t="s">
        <v>780</v>
      </c>
      <c r="E326" s="145">
        <v>10</v>
      </c>
      <c r="F326" s="146">
        <v>-10</v>
      </c>
      <c r="G326" s="161">
        <f t="shared" si="4"/>
        <v>0</v>
      </c>
      <c r="H326" s="162" t="s">
        <v>220</v>
      </c>
    </row>
    <row r="327" spans="1:8" ht="30" customHeight="1">
      <c r="A327" s="152">
        <v>323</v>
      </c>
      <c r="B327" s="153" t="s">
        <v>409</v>
      </c>
      <c r="C327" s="153" t="s">
        <v>70</v>
      </c>
      <c r="D327" s="188" t="s">
        <v>410</v>
      </c>
      <c r="E327" s="145">
        <v>120</v>
      </c>
      <c r="F327" s="146">
        <v>-96.888599999999997</v>
      </c>
      <c r="G327" s="161">
        <f t="shared" si="4"/>
        <v>23.111400000000003</v>
      </c>
      <c r="H327" s="162" t="s">
        <v>76</v>
      </c>
    </row>
    <row r="328" spans="1:8" ht="30" customHeight="1">
      <c r="A328" s="152">
        <v>324</v>
      </c>
      <c r="B328" s="153" t="s">
        <v>411</v>
      </c>
      <c r="C328" s="153" t="s">
        <v>70</v>
      </c>
      <c r="D328" s="188" t="s">
        <v>412</v>
      </c>
      <c r="E328" s="145">
        <v>100</v>
      </c>
      <c r="F328" s="146">
        <v>-25.052630000000001</v>
      </c>
      <c r="G328" s="161">
        <f t="shared" si="4"/>
        <v>74.947370000000006</v>
      </c>
      <c r="H328" s="162" t="s">
        <v>76</v>
      </c>
    </row>
    <row r="329" spans="1:8" ht="30" customHeight="1">
      <c r="A329" s="152">
        <v>325</v>
      </c>
      <c r="B329" s="153" t="s">
        <v>411</v>
      </c>
      <c r="C329" s="153" t="s">
        <v>70</v>
      </c>
      <c r="D329" s="188" t="s">
        <v>413</v>
      </c>
      <c r="E329" s="145">
        <v>25.029599999999999</v>
      </c>
      <c r="F329" s="146">
        <v>-24.361599999999999</v>
      </c>
      <c r="G329" s="161">
        <f t="shared" si="4"/>
        <v>0.66799999999999926</v>
      </c>
      <c r="H329" s="162" t="s">
        <v>76</v>
      </c>
    </row>
    <row r="330" spans="1:8" ht="30" customHeight="1">
      <c r="A330" s="152">
        <v>326</v>
      </c>
      <c r="B330" s="153" t="s">
        <v>411</v>
      </c>
      <c r="C330" s="153" t="s">
        <v>70</v>
      </c>
      <c r="D330" s="188" t="s">
        <v>414</v>
      </c>
      <c r="E330" s="145">
        <v>148.12</v>
      </c>
      <c r="F330" s="146">
        <v>-128.184</v>
      </c>
      <c r="G330" s="161">
        <f t="shared" si="4"/>
        <v>19.936000000000007</v>
      </c>
      <c r="H330" s="162" t="s">
        <v>220</v>
      </c>
    </row>
    <row r="331" spans="1:8" ht="30" customHeight="1">
      <c r="A331" s="152">
        <v>327</v>
      </c>
      <c r="B331" s="153" t="s">
        <v>411</v>
      </c>
      <c r="C331" s="153" t="s">
        <v>70</v>
      </c>
      <c r="D331" s="188" t="s">
        <v>415</v>
      </c>
      <c r="E331" s="145">
        <v>49.514000000000003</v>
      </c>
      <c r="F331" s="146">
        <v>-48.845999999999997</v>
      </c>
      <c r="G331" s="161">
        <f t="shared" si="4"/>
        <v>0.66800000000000637</v>
      </c>
      <c r="H331" s="162" t="s">
        <v>220</v>
      </c>
    </row>
    <row r="332" spans="1:8" ht="30" customHeight="1">
      <c r="A332" s="152">
        <v>328</v>
      </c>
      <c r="B332" s="153" t="s">
        <v>411</v>
      </c>
      <c r="C332" s="153" t="s">
        <v>70</v>
      </c>
      <c r="D332" s="188" t="s">
        <v>416</v>
      </c>
      <c r="E332" s="164">
        <v>300</v>
      </c>
      <c r="F332" s="146">
        <v>-300</v>
      </c>
      <c r="G332" s="161">
        <f t="shared" ref="G332:G394" si="5">E332+F332</f>
        <v>0</v>
      </c>
      <c r="H332" s="162" t="s">
        <v>220</v>
      </c>
    </row>
    <row r="333" spans="1:8" ht="30" customHeight="1">
      <c r="A333" s="152">
        <v>329</v>
      </c>
      <c r="B333" s="153" t="s">
        <v>411</v>
      </c>
      <c r="C333" s="153" t="s">
        <v>70</v>
      </c>
      <c r="D333" s="188" t="s">
        <v>417</v>
      </c>
      <c r="E333" s="164">
        <v>77.7</v>
      </c>
      <c r="F333" s="146">
        <v>-77.7</v>
      </c>
      <c r="G333" s="161">
        <f t="shared" si="5"/>
        <v>0</v>
      </c>
      <c r="H333" s="162" t="s">
        <v>220</v>
      </c>
    </row>
    <row r="334" spans="1:8" ht="30" customHeight="1">
      <c r="A334" s="152">
        <v>330</v>
      </c>
      <c r="B334" s="153" t="s">
        <v>411</v>
      </c>
      <c r="C334" s="153" t="s">
        <v>70</v>
      </c>
      <c r="D334" s="188" t="s">
        <v>418</v>
      </c>
      <c r="E334" s="164">
        <v>130</v>
      </c>
      <c r="F334" s="146">
        <v>-130</v>
      </c>
      <c r="G334" s="161">
        <f t="shared" si="5"/>
        <v>0</v>
      </c>
      <c r="H334" s="162" t="s">
        <v>220</v>
      </c>
    </row>
    <row r="335" spans="1:8" ht="30" customHeight="1">
      <c r="A335" s="152">
        <v>331</v>
      </c>
      <c r="B335" s="153" t="s">
        <v>411</v>
      </c>
      <c r="C335" s="153" t="s">
        <v>419</v>
      </c>
      <c r="D335" s="188" t="s">
        <v>420</v>
      </c>
      <c r="E335" s="164">
        <v>33</v>
      </c>
      <c r="F335" s="146">
        <v>-9.4700000000000006</v>
      </c>
      <c r="G335" s="161">
        <f t="shared" si="5"/>
        <v>23.53</v>
      </c>
      <c r="H335" s="162" t="s">
        <v>76</v>
      </c>
    </row>
    <row r="336" spans="1:8" ht="30" customHeight="1">
      <c r="A336" s="152">
        <v>332</v>
      </c>
      <c r="B336" s="153" t="s">
        <v>411</v>
      </c>
      <c r="C336" s="153" t="s">
        <v>419</v>
      </c>
      <c r="D336" s="188" t="s">
        <v>421</v>
      </c>
      <c r="E336" s="164">
        <v>95</v>
      </c>
      <c r="F336" s="146">
        <v>-95</v>
      </c>
      <c r="G336" s="161">
        <f t="shared" si="5"/>
        <v>0</v>
      </c>
      <c r="H336" s="162" t="s">
        <v>76</v>
      </c>
    </row>
    <row r="337" spans="1:8" ht="30" customHeight="1">
      <c r="A337" s="152">
        <v>333</v>
      </c>
      <c r="B337" s="153" t="s">
        <v>422</v>
      </c>
      <c r="C337" s="153" t="s">
        <v>70</v>
      </c>
      <c r="D337" s="188" t="s">
        <v>423</v>
      </c>
      <c r="E337" s="145">
        <v>105</v>
      </c>
      <c r="F337" s="146">
        <v>-49.5</v>
      </c>
      <c r="G337" s="161">
        <f t="shared" si="5"/>
        <v>55.5</v>
      </c>
      <c r="H337" s="162" t="s">
        <v>76</v>
      </c>
    </row>
    <row r="338" spans="1:8" ht="30" customHeight="1">
      <c r="A338" s="152">
        <v>334</v>
      </c>
      <c r="B338" s="153" t="s">
        <v>422</v>
      </c>
      <c r="C338" s="153" t="s">
        <v>70</v>
      </c>
      <c r="D338" s="188" t="s">
        <v>424</v>
      </c>
      <c r="E338" s="145">
        <v>167</v>
      </c>
      <c r="F338" s="146">
        <v>-23.107600000000001</v>
      </c>
      <c r="G338" s="161">
        <f t="shared" si="5"/>
        <v>143.89240000000001</v>
      </c>
      <c r="H338" s="162" t="s">
        <v>76</v>
      </c>
    </row>
    <row r="339" spans="1:8" ht="30" customHeight="1">
      <c r="A339" s="152">
        <v>335</v>
      </c>
      <c r="B339" s="153" t="s">
        <v>422</v>
      </c>
      <c r="C339" s="153" t="s">
        <v>70</v>
      </c>
      <c r="D339" s="188" t="s">
        <v>425</v>
      </c>
      <c r="E339" s="164">
        <v>190</v>
      </c>
      <c r="F339" s="146">
        <v>-184</v>
      </c>
      <c r="G339" s="161">
        <f t="shared" si="5"/>
        <v>6</v>
      </c>
      <c r="H339" s="162" t="s">
        <v>220</v>
      </c>
    </row>
    <row r="340" spans="1:8" ht="30" customHeight="1">
      <c r="A340" s="152">
        <v>336</v>
      </c>
      <c r="B340" s="153" t="s">
        <v>422</v>
      </c>
      <c r="C340" s="153" t="s">
        <v>426</v>
      </c>
      <c r="D340" s="188" t="s">
        <v>427</v>
      </c>
      <c r="E340" s="164">
        <v>100</v>
      </c>
      <c r="F340" s="146">
        <v>-70</v>
      </c>
      <c r="G340" s="161">
        <f t="shared" si="5"/>
        <v>30</v>
      </c>
      <c r="H340" s="162" t="s">
        <v>76</v>
      </c>
    </row>
    <row r="341" spans="1:8" ht="30" customHeight="1">
      <c r="A341" s="152">
        <v>337</v>
      </c>
      <c r="B341" s="153" t="s">
        <v>428</v>
      </c>
      <c r="C341" s="153" t="s">
        <v>70</v>
      </c>
      <c r="D341" s="188" t="s">
        <v>429</v>
      </c>
      <c r="E341" s="145">
        <v>10</v>
      </c>
      <c r="F341" s="146">
        <v>-6.1531000000000398E-2</v>
      </c>
      <c r="G341" s="161">
        <f t="shared" si="5"/>
        <v>9.9384689999999996</v>
      </c>
      <c r="H341" s="162" t="s">
        <v>220</v>
      </c>
    </row>
    <row r="342" spans="1:8" ht="30" customHeight="1">
      <c r="A342" s="152">
        <v>338</v>
      </c>
      <c r="B342" s="153" t="s">
        <v>430</v>
      </c>
      <c r="C342" s="153" t="s">
        <v>70</v>
      </c>
      <c r="D342" s="188" t="s">
        <v>431</v>
      </c>
      <c r="E342" s="164">
        <v>80</v>
      </c>
      <c r="F342" s="146">
        <v>-80</v>
      </c>
      <c r="G342" s="161">
        <f t="shared" si="5"/>
        <v>0</v>
      </c>
      <c r="H342" s="162" t="s">
        <v>220</v>
      </c>
    </row>
    <row r="343" spans="1:8" ht="56.25" customHeight="1">
      <c r="A343" s="152">
        <v>339</v>
      </c>
      <c r="B343" s="153" t="s">
        <v>430</v>
      </c>
      <c r="C343" s="153" t="s">
        <v>70</v>
      </c>
      <c r="D343" s="188" t="s">
        <v>432</v>
      </c>
      <c r="E343" s="164">
        <v>513</v>
      </c>
      <c r="F343" s="146">
        <v>-513</v>
      </c>
      <c r="G343" s="161">
        <f t="shared" si="5"/>
        <v>0</v>
      </c>
      <c r="H343" s="162" t="s">
        <v>220</v>
      </c>
    </row>
    <row r="344" spans="1:8" ht="30" customHeight="1">
      <c r="A344" s="152">
        <v>340</v>
      </c>
      <c r="B344" s="153" t="s">
        <v>430</v>
      </c>
      <c r="C344" s="153" t="s">
        <v>70</v>
      </c>
      <c r="D344" s="188" t="s">
        <v>433</v>
      </c>
      <c r="E344" s="164">
        <v>46.389431999999999</v>
      </c>
      <c r="F344" s="146">
        <v>-46.389431999999999</v>
      </c>
      <c r="G344" s="161">
        <f t="shared" si="5"/>
        <v>0</v>
      </c>
      <c r="H344" s="162" t="s">
        <v>220</v>
      </c>
    </row>
    <row r="345" spans="1:8" ht="30" customHeight="1">
      <c r="A345" s="152">
        <v>341</v>
      </c>
      <c r="B345" s="153" t="s">
        <v>430</v>
      </c>
      <c r="C345" s="153" t="s">
        <v>70</v>
      </c>
      <c r="D345" s="188" t="s">
        <v>434</v>
      </c>
      <c r="E345" s="164">
        <v>25</v>
      </c>
      <c r="F345" s="146">
        <v>-5.6</v>
      </c>
      <c r="G345" s="161">
        <f t="shared" si="5"/>
        <v>19.399999999999999</v>
      </c>
      <c r="H345" s="162" t="s">
        <v>220</v>
      </c>
    </row>
    <row r="346" spans="1:8" ht="30" customHeight="1">
      <c r="A346" s="152">
        <v>342</v>
      </c>
      <c r="B346" s="153" t="s">
        <v>430</v>
      </c>
      <c r="C346" s="153" t="s">
        <v>70</v>
      </c>
      <c r="D346" s="188" t="s">
        <v>435</v>
      </c>
      <c r="E346" s="164">
        <v>29</v>
      </c>
      <c r="F346" s="146">
        <v>-29</v>
      </c>
      <c r="G346" s="161">
        <f t="shared" si="5"/>
        <v>0</v>
      </c>
      <c r="H346" s="162" t="s">
        <v>220</v>
      </c>
    </row>
    <row r="347" spans="1:8" ht="30" customHeight="1">
      <c r="A347" s="152">
        <v>343</v>
      </c>
      <c r="B347" s="153" t="s">
        <v>430</v>
      </c>
      <c r="C347" s="153" t="s">
        <v>70</v>
      </c>
      <c r="D347" s="188" t="s">
        <v>436</v>
      </c>
      <c r="E347" s="164">
        <v>35.042000000000002</v>
      </c>
      <c r="F347" s="146">
        <v>-7.2000000000002701E-2</v>
      </c>
      <c r="G347" s="161">
        <f t="shared" si="5"/>
        <v>34.97</v>
      </c>
      <c r="H347" s="162" t="s">
        <v>220</v>
      </c>
    </row>
    <row r="348" spans="1:8" ht="30" customHeight="1">
      <c r="A348" s="152">
        <v>344</v>
      </c>
      <c r="B348" s="153" t="s">
        <v>430</v>
      </c>
      <c r="C348" s="153" t="s">
        <v>70</v>
      </c>
      <c r="D348" s="188" t="s">
        <v>437</v>
      </c>
      <c r="E348" s="164">
        <v>154.376</v>
      </c>
      <c r="F348" s="146">
        <v>-154.376</v>
      </c>
      <c r="G348" s="161">
        <f t="shared" si="5"/>
        <v>0</v>
      </c>
      <c r="H348" s="162" t="s">
        <v>220</v>
      </c>
    </row>
    <row r="349" spans="1:8" ht="30" customHeight="1">
      <c r="A349" s="152">
        <v>345</v>
      </c>
      <c r="B349" s="153" t="s">
        <v>430</v>
      </c>
      <c r="C349" s="153" t="s">
        <v>70</v>
      </c>
      <c r="D349" s="188" t="s">
        <v>438</v>
      </c>
      <c r="E349" s="164">
        <v>100</v>
      </c>
      <c r="F349" s="146">
        <v>-100</v>
      </c>
      <c r="G349" s="161">
        <f t="shared" si="5"/>
        <v>0</v>
      </c>
      <c r="H349" s="182" t="s">
        <v>72</v>
      </c>
    </row>
    <row r="350" spans="1:8" ht="30" customHeight="1">
      <c r="A350" s="152">
        <v>346</v>
      </c>
      <c r="B350" s="153" t="s">
        <v>439</v>
      </c>
      <c r="C350" s="153" t="s">
        <v>70</v>
      </c>
      <c r="D350" s="188" t="s">
        <v>440</v>
      </c>
      <c r="E350" s="145">
        <v>137</v>
      </c>
      <c r="F350" s="146">
        <v>-137</v>
      </c>
      <c r="G350" s="161">
        <f t="shared" si="5"/>
        <v>0</v>
      </c>
      <c r="H350" s="182" t="s">
        <v>76</v>
      </c>
    </row>
    <row r="351" spans="1:8" ht="30" customHeight="1">
      <c r="A351" s="152">
        <v>347</v>
      </c>
      <c r="B351" s="153" t="s">
        <v>439</v>
      </c>
      <c r="C351" s="153" t="s">
        <v>70</v>
      </c>
      <c r="D351" s="188" t="s">
        <v>441</v>
      </c>
      <c r="E351" s="145">
        <v>5</v>
      </c>
      <c r="F351" s="146">
        <v>-5</v>
      </c>
      <c r="G351" s="161">
        <f t="shared" si="5"/>
        <v>0</v>
      </c>
      <c r="H351" s="162" t="s">
        <v>220</v>
      </c>
    </row>
    <row r="352" spans="1:8" ht="30" customHeight="1">
      <c r="A352" s="152">
        <v>348</v>
      </c>
      <c r="B352" s="153" t="s">
        <v>442</v>
      </c>
      <c r="C352" s="153" t="s">
        <v>70</v>
      </c>
      <c r="D352" s="188" t="s">
        <v>443</v>
      </c>
      <c r="E352" s="164">
        <v>59.283000000000001</v>
      </c>
      <c r="F352" s="146">
        <v>-59.283000000000001</v>
      </c>
      <c r="G352" s="161">
        <f t="shared" si="5"/>
        <v>0</v>
      </c>
      <c r="H352" s="162" t="s">
        <v>220</v>
      </c>
    </row>
    <row r="353" spans="1:8" ht="30" customHeight="1">
      <c r="A353" s="152">
        <v>349</v>
      </c>
      <c r="B353" s="153" t="s">
        <v>444</v>
      </c>
      <c r="C353" s="153" t="s">
        <v>70</v>
      </c>
      <c r="D353" s="188" t="s">
        <v>445</v>
      </c>
      <c r="E353" s="164">
        <v>58.8</v>
      </c>
      <c r="F353" s="146">
        <v>-58.8</v>
      </c>
      <c r="G353" s="161">
        <f t="shared" si="5"/>
        <v>0</v>
      </c>
      <c r="H353" s="162" t="s">
        <v>220</v>
      </c>
    </row>
    <row r="354" spans="1:8" ht="30" customHeight="1">
      <c r="A354" s="152">
        <v>350</v>
      </c>
      <c r="B354" s="143" t="s">
        <v>446</v>
      </c>
      <c r="C354" s="143" t="s">
        <v>447</v>
      </c>
      <c r="D354" s="188" t="s">
        <v>448</v>
      </c>
      <c r="E354" s="175">
        <v>800</v>
      </c>
      <c r="F354" s="146">
        <v>-240</v>
      </c>
      <c r="G354" s="161">
        <f t="shared" si="5"/>
        <v>560</v>
      </c>
      <c r="H354" s="162" t="s">
        <v>220</v>
      </c>
    </row>
    <row r="355" spans="1:8" ht="30" customHeight="1">
      <c r="A355" s="152">
        <v>351</v>
      </c>
      <c r="B355" s="153" t="s">
        <v>446</v>
      </c>
      <c r="C355" s="153" t="s">
        <v>70</v>
      </c>
      <c r="D355" s="188" t="s">
        <v>450</v>
      </c>
      <c r="E355" s="145">
        <v>50</v>
      </c>
      <c r="F355" s="146">
        <v>-10.050000000000001</v>
      </c>
      <c r="G355" s="161">
        <f t="shared" si="5"/>
        <v>39.950000000000003</v>
      </c>
      <c r="H355" s="182" t="s">
        <v>76</v>
      </c>
    </row>
    <row r="356" spans="1:8" ht="30" customHeight="1">
      <c r="A356" s="152">
        <v>352</v>
      </c>
      <c r="B356" s="153" t="s">
        <v>446</v>
      </c>
      <c r="C356" s="153" t="s">
        <v>70</v>
      </c>
      <c r="D356" s="188" t="s">
        <v>451</v>
      </c>
      <c r="E356" s="145">
        <v>75.478250000000003</v>
      </c>
      <c r="F356" s="146">
        <v>-75.478250000000003</v>
      </c>
      <c r="G356" s="161">
        <f t="shared" si="5"/>
        <v>0</v>
      </c>
      <c r="H356" s="162" t="s">
        <v>220</v>
      </c>
    </row>
    <row r="357" spans="1:8" ht="30" customHeight="1">
      <c r="A357" s="152">
        <v>353</v>
      </c>
      <c r="B357" s="153" t="s">
        <v>446</v>
      </c>
      <c r="C357" s="153" t="s">
        <v>70</v>
      </c>
      <c r="D357" s="188" t="s">
        <v>452</v>
      </c>
      <c r="E357" s="164">
        <v>5.5679999999999996</v>
      </c>
      <c r="F357" s="146">
        <v>-5</v>
      </c>
      <c r="G357" s="161">
        <f t="shared" si="5"/>
        <v>0.56799999999999962</v>
      </c>
      <c r="H357" s="162" t="s">
        <v>220</v>
      </c>
    </row>
    <row r="358" spans="1:8" ht="30" customHeight="1">
      <c r="A358" s="152">
        <v>354</v>
      </c>
      <c r="B358" s="153" t="s">
        <v>446</v>
      </c>
      <c r="C358" s="153" t="s">
        <v>70</v>
      </c>
      <c r="D358" s="188" t="s">
        <v>453</v>
      </c>
      <c r="E358" s="164">
        <v>324</v>
      </c>
      <c r="F358" s="146">
        <v>-317.024</v>
      </c>
      <c r="G358" s="161">
        <f t="shared" si="5"/>
        <v>6.9759999999999991</v>
      </c>
      <c r="H358" s="162" t="s">
        <v>220</v>
      </c>
    </row>
    <row r="359" spans="1:8" ht="30" customHeight="1">
      <c r="A359" s="152">
        <v>355</v>
      </c>
      <c r="B359" s="153" t="s">
        <v>446</v>
      </c>
      <c r="C359" s="153" t="s">
        <v>70</v>
      </c>
      <c r="D359" s="188" t="s">
        <v>454</v>
      </c>
      <c r="E359" s="164">
        <v>19.399999999999999</v>
      </c>
      <c r="F359" s="146">
        <v>-19.399999999999999</v>
      </c>
      <c r="G359" s="161">
        <f t="shared" si="5"/>
        <v>0</v>
      </c>
      <c r="H359" s="162" t="s">
        <v>220</v>
      </c>
    </row>
    <row r="360" spans="1:8" ht="30" customHeight="1">
      <c r="A360" s="152">
        <v>356</v>
      </c>
      <c r="B360" s="153" t="s">
        <v>455</v>
      </c>
      <c r="C360" s="153" t="s">
        <v>70</v>
      </c>
      <c r="D360" s="188" t="s">
        <v>456</v>
      </c>
      <c r="E360" s="145">
        <v>4.2</v>
      </c>
      <c r="F360" s="146">
        <v>-2.1</v>
      </c>
      <c r="G360" s="161">
        <f t="shared" si="5"/>
        <v>2.1</v>
      </c>
      <c r="H360" s="182" t="s">
        <v>76</v>
      </c>
    </row>
    <row r="361" spans="1:8" ht="30" customHeight="1">
      <c r="A361" s="152">
        <v>357</v>
      </c>
      <c r="B361" s="153" t="s">
        <v>455</v>
      </c>
      <c r="C361" s="153" t="s">
        <v>70</v>
      </c>
      <c r="D361" s="188" t="s">
        <v>457</v>
      </c>
      <c r="E361" s="145">
        <v>158.5</v>
      </c>
      <c r="F361" s="146">
        <v>-158.5</v>
      </c>
      <c r="G361" s="161">
        <f t="shared" si="5"/>
        <v>0</v>
      </c>
      <c r="H361" s="162" t="s">
        <v>220</v>
      </c>
    </row>
    <row r="362" spans="1:8" ht="30" customHeight="1">
      <c r="A362" s="152">
        <v>358</v>
      </c>
      <c r="B362" s="153" t="s">
        <v>455</v>
      </c>
      <c r="C362" s="153" t="s">
        <v>70</v>
      </c>
      <c r="D362" s="188" t="s">
        <v>458</v>
      </c>
      <c r="E362" s="145">
        <v>2.48</v>
      </c>
      <c r="F362" s="146">
        <v>-0.215</v>
      </c>
      <c r="G362" s="161">
        <f t="shared" si="5"/>
        <v>2.2650000000000001</v>
      </c>
      <c r="H362" s="162" t="s">
        <v>220</v>
      </c>
    </row>
    <row r="363" spans="1:8" ht="30" customHeight="1">
      <c r="A363" s="152">
        <v>359</v>
      </c>
      <c r="B363" s="153" t="s">
        <v>455</v>
      </c>
      <c r="C363" s="153" t="s">
        <v>70</v>
      </c>
      <c r="D363" s="188" t="s">
        <v>459</v>
      </c>
      <c r="E363" s="145">
        <v>0.9</v>
      </c>
      <c r="F363" s="146">
        <v>-0.55000000000000004</v>
      </c>
      <c r="G363" s="161">
        <f t="shared" si="5"/>
        <v>0.35</v>
      </c>
      <c r="H363" s="162" t="s">
        <v>220</v>
      </c>
    </row>
    <row r="364" spans="1:8" ht="30" customHeight="1">
      <c r="A364" s="152">
        <v>360</v>
      </c>
      <c r="B364" s="153" t="s">
        <v>455</v>
      </c>
      <c r="C364" s="153" t="s">
        <v>70</v>
      </c>
      <c r="D364" s="188" t="s">
        <v>460</v>
      </c>
      <c r="E364" s="164">
        <v>2.6520000000000001</v>
      </c>
      <c r="F364" s="146">
        <v>-2.6520000000000001</v>
      </c>
      <c r="G364" s="161">
        <f t="shared" si="5"/>
        <v>0</v>
      </c>
      <c r="H364" s="162" t="s">
        <v>220</v>
      </c>
    </row>
    <row r="365" spans="1:8" ht="30" customHeight="1">
      <c r="A365" s="152">
        <v>361</v>
      </c>
      <c r="B365" s="153" t="s">
        <v>455</v>
      </c>
      <c r="C365" s="153" t="s">
        <v>70</v>
      </c>
      <c r="D365" s="188" t="s">
        <v>461</v>
      </c>
      <c r="E365" s="164">
        <v>23.3</v>
      </c>
      <c r="F365" s="146">
        <v>-23.3</v>
      </c>
      <c r="G365" s="161">
        <f t="shared" si="5"/>
        <v>0</v>
      </c>
      <c r="H365" s="162" t="s">
        <v>220</v>
      </c>
    </row>
    <row r="366" spans="1:8" ht="30" customHeight="1">
      <c r="A366" s="152">
        <v>362</v>
      </c>
      <c r="B366" s="153" t="s">
        <v>455</v>
      </c>
      <c r="C366" s="153" t="s">
        <v>70</v>
      </c>
      <c r="D366" s="188" t="s">
        <v>462</v>
      </c>
      <c r="E366" s="164">
        <v>2217</v>
      </c>
      <c r="F366" s="146">
        <v>-2217</v>
      </c>
      <c r="G366" s="161">
        <f t="shared" si="5"/>
        <v>0</v>
      </c>
      <c r="H366" s="162" t="s">
        <v>220</v>
      </c>
    </row>
    <row r="367" spans="1:8" ht="30" customHeight="1">
      <c r="A367" s="152">
        <v>363</v>
      </c>
      <c r="B367" s="153" t="s">
        <v>455</v>
      </c>
      <c r="C367" s="153" t="s">
        <v>70</v>
      </c>
      <c r="D367" s="188" t="s">
        <v>463</v>
      </c>
      <c r="E367" s="164">
        <v>1612.5</v>
      </c>
      <c r="F367" s="146">
        <v>-1000</v>
      </c>
      <c r="G367" s="161">
        <f t="shared" si="5"/>
        <v>612.5</v>
      </c>
      <c r="H367" s="162" t="s">
        <v>220</v>
      </c>
    </row>
    <row r="368" spans="1:8" ht="30" customHeight="1">
      <c r="A368" s="152">
        <v>364</v>
      </c>
      <c r="B368" s="153" t="s">
        <v>455</v>
      </c>
      <c r="C368" s="153" t="s">
        <v>70</v>
      </c>
      <c r="D368" s="188" t="s">
        <v>464</v>
      </c>
      <c r="E368" s="164">
        <v>6.5</v>
      </c>
      <c r="F368" s="146">
        <v>-6.5</v>
      </c>
      <c r="G368" s="161">
        <f t="shared" si="5"/>
        <v>0</v>
      </c>
      <c r="H368" s="162" t="s">
        <v>220</v>
      </c>
    </row>
    <row r="369" spans="1:9" ht="30" customHeight="1">
      <c r="A369" s="152">
        <v>365</v>
      </c>
      <c r="B369" s="153" t="s">
        <v>1161</v>
      </c>
      <c r="C369" s="153" t="s">
        <v>628</v>
      </c>
      <c r="D369" s="188" t="s">
        <v>781</v>
      </c>
      <c r="E369" s="145">
        <v>7.5</v>
      </c>
      <c r="F369" s="146">
        <v>-5</v>
      </c>
      <c r="G369" s="161">
        <f t="shared" si="5"/>
        <v>2.5</v>
      </c>
      <c r="H369" s="182" t="s">
        <v>782</v>
      </c>
    </row>
    <row r="370" spans="1:9" ht="30" customHeight="1">
      <c r="A370" s="152">
        <v>366</v>
      </c>
      <c r="B370" s="153" t="s">
        <v>1161</v>
      </c>
      <c r="C370" s="153" t="s">
        <v>628</v>
      </c>
      <c r="D370" s="188" t="s">
        <v>783</v>
      </c>
      <c r="E370" s="145">
        <v>218.4</v>
      </c>
      <c r="F370" s="146">
        <v>-120</v>
      </c>
      <c r="G370" s="161">
        <f t="shared" si="5"/>
        <v>98.4</v>
      </c>
      <c r="H370" s="182" t="s">
        <v>784</v>
      </c>
      <c r="I370" s="192"/>
    </row>
    <row r="371" spans="1:9" ht="30" customHeight="1">
      <c r="A371" s="152">
        <v>367</v>
      </c>
      <c r="B371" s="153" t="s">
        <v>465</v>
      </c>
      <c r="C371" s="153" t="s">
        <v>70</v>
      </c>
      <c r="D371" s="188" t="s">
        <v>466</v>
      </c>
      <c r="E371" s="145">
        <v>100</v>
      </c>
      <c r="F371" s="146">
        <v>-66.209999999999994</v>
      </c>
      <c r="G371" s="161">
        <f t="shared" si="5"/>
        <v>33.790000000000006</v>
      </c>
      <c r="H371" s="182" t="s">
        <v>76</v>
      </c>
    </row>
    <row r="372" spans="1:9" ht="30" customHeight="1">
      <c r="A372" s="152">
        <v>368</v>
      </c>
      <c r="B372" s="153" t="s">
        <v>465</v>
      </c>
      <c r="C372" s="153" t="s">
        <v>70</v>
      </c>
      <c r="D372" s="188" t="s">
        <v>467</v>
      </c>
      <c r="E372" s="164">
        <v>75.132000000000005</v>
      </c>
      <c r="F372" s="146">
        <v>-75.132000000000005</v>
      </c>
      <c r="G372" s="161">
        <f t="shared" si="5"/>
        <v>0</v>
      </c>
      <c r="H372" s="162" t="s">
        <v>220</v>
      </c>
    </row>
    <row r="373" spans="1:9" ht="30" customHeight="1">
      <c r="A373" s="152">
        <v>369</v>
      </c>
      <c r="B373" s="153" t="s">
        <v>465</v>
      </c>
      <c r="C373" s="153" t="s">
        <v>70</v>
      </c>
      <c r="D373" s="144" t="s">
        <v>468</v>
      </c>
      <c r="E373" s="164">
        <v>92.277000000000001</v>
      </c>
      <c r="F373" s="146">
        <v>-41.517800000000001</v>
      </c>
      <c r="G373" s="161">
        <f t="shared" si="5"/>
        <v>50.7592</v>
      </c>
      <c r="H373" s="162" t="s">
        <v>220</v>
      </c>
    </row>
    <row r="374" spans="1:9" ht="30" customHeight="1">
      <c r="A374" s="152">
        <v>370</v>
      </c>
      <c r="B374" s="153" t="s">
        <v>465</v>
      </c>
      <c r="C374" s="153" t="s">
        <v>70</v>
      </c>
      <c r="D374" s="144" t="s">
        <v>469</v>
      </c>
      <c r="E374" s="164">
        <v>521.14</v>
      </c>
      <c r="F374" s="146">
        <v>-327.80293999999998</v>
      </c>
      <c r="G374" s="161">
        <f t="shared" si="5"/>
        <v>193.33706000000001</v>
      </c>
      <c r="H374" s="162" t="s">
        <v>220</v>
      </c>
    </row>
    <row r="375" spans="1:9" ht="30" customHeight="1">
      <c r="A375" s="152">
        <v>371</v>
      </c>
      <c r="B375" s="153" t="s">
        <v>470</v>
      </c>
      <c r="C375" s="153" t="s">
        <v>70</v>
      </c>
      <c r="D375" s="144" t="s">
        <v>471</v>
      </c>
      <c r="E375" s="145">
        <v>200</v>
      </c>
      <c r="F375" s="146">
        <v>-180</v>
      </c>
      <c r="G375" s="161">
        <f t="shared" si="5"/>
        <v>20</v>
      </c>
      <c r="H375" s="182" t="s">
        <v>76</v>
      </c>
    </row>
    <row r="376" spans="1:9" ht="30" customHeight="1">
      <c r="A376" s="152">
        <v>372</v>
      </c>
      <c r="B376" s="153" t="s">
        <v>470</v>
      </c>
      <c r="C376" s="153" t="s">
        <v>70</v>
      </c>
      <c r="D376" s="144" t="s">
        <v>472</v>
      </c>
      <c r="E376" s="145">
        <v>3.39</v>
      </c>
      <c r="F376" s="146">
        <v>-3.39</v>
      </c>
      <c r="G376" s="161">
        <f t="shared" si="5"/>
        <v>0</v>
      </c>
      <c r="H376" s="182" t="s">
        <v>76</v>
      </c>
    </row>
    <row r="377" spans="1:9" ht="30" customHeight="1">
      <c r="A377" s="152">
        <v>373</v>
      </c>
      <c r="B377" s="153" t="s">
        <v>470</v>
      </c>
      <c r="C377" s="153" t="s">
        <v>70</v>
      </c>
      <c r="D377" s="144" t="s">
        <v>473</v>
      </c>
      <c r="E377" s="145">
        <v>15</v>
      </c>
      <c r="F377" s="146">
        <v>-8.7062089999999994</v>
      </c>
      <c r="G377" s="161">
        <f t="shared" si="5"/>
        <v>6.2937910000000006</v>
      </c>
      <c r="H377" s="182" t="s">
        <v>76</v>
      </c>
    </row>
    <row r="378" spans="1:9" ht="30" customHeight="1">
      <c r="A378" s="152">
        <v>374</v>
      </c>
      <c r="B378" s="153" t="s">
        <v>470</v>
      </c>
      <c r="C378" s="153" t="s">
        <v>70</v>
      </c>
      <c r="D378" s="144" t="s">
        <v>474</v>
      </c>
      <c r="E378" s="145">
        <v>17</v>
      </c>
      <c r="F378" s="146">
        <v>-17</v>
      </c>
      <c r="G378" s="161">
        <f t="shared" si="5"/>
        <v>0</v>
      </c>
      <c r="H378" s="182" t="s">
        <v>76</v>
      </c>
    </row>
    <row r="379" spans="1:9" ht="30" customHeight="1">
      <c r="A379" s="152">
        <v>375</v>
      </c>
      <c r="B379" s="153" t="s">
        <v>470</v>
      </c>
      <c r="C379" s="153" t="s">
        <v>70</v>
      </c>
      <c r="D379" s="144" t="s">
        <v>475</v>
      </c>
      <c r="E379" s="145">
        <v>38.08</v>
      </c>
      <c r="F379" s="146">
        <v>-38.08</v>
      </c>
      <c r="G379" s="161">
        <f t="shared" si="5"/>
        <v>0</v>
      </c>
      <c r="H379" s="182" t="s">
        <v>76</v>
      </c>
    </row>
    <row r="380" spans="1:9" ht="30" customHeight="1">
      <c r="A380" s="152">
        <v>376</v>
      </c>
      <c r="B380" s="153" t="s">
        <v>470</v>
      </c>
      <c r="C380" s="153" t="s">
        <v>70</v>
      </c>
      <c r="D380" s="144" t="s">
        <v>476</v>
      </c>
      <c r="E380" s="145">
        <v>50</v>
      </c>
      <c r="F380" s="146">
        <v>-50</v>
      </c>
      <c r="G380" s="161">
        <f t="shared" si="5"/>
        <v>0</v>
      </c>
      <c r="H380" s="182" t="s">
        <v>76</v>
      </c>
    </row>
    <row r="381" spans="1:9" ht="30" customHeight="1">
      <c r="A381" s="152">
        <v>377</v>
      </c>
      <c r="B381" s="153" t="s">
        <v>470</v>
      </c>
      <c r="C381" s="153" t="s">
        <v>70</v>
      </c>
      <c r="D381" s="144" t="s">
        <v>477</v>
      </c>
      <c r="E381" s="145">
        <v>16</v>
      </c>
      <c r="F381" s="146">
        <v>-12.856</v>
      </c>
      <c r="G381" s="161">
        <f t="shared" si="5"/>
        <v>3.1440000000000001</v>
      </c>
      <c r="H381" s="162" t="s">
        <v>220</v>
      </c>
    </row>
    <row r="382" spans="1:9" ht="30" customHeight="1">
      <c r="A382" s="152">
        <v>378</v>
      </c>
      <c r="B382" s="153" t="s">
        <v>1162</v>
      </c>
      <c r="C382" s="153" t="s">
        <v>787</v>
      </c>
      <c r="D382" s="144" t="s">
        <v>1085</v>
      </c>
      <c r="E382" s="164">
        <v>0</v>
      </c>
      <c r="F382" s="146">
        <v>2260.8200000000002</v>
      </c>
      <c r="G382" s="161">
        <f t="shared" si="5"/>
        <v>2260.8200000000002</v>
      </c>
      <c r="H382" s="182" t="s">
        <v>87</v>
      </c>
    </row>
    <row r="383" spans="1:9" ht="30" customHeight="1">
      <c r="A383" s="152">
        <v>379</v>
      </c>
      <c r="B383" s="153" t="s">
        <v>478</v>
      </c>
      <c r="C383" s="153" t="s">
        <v>74</v>
      </c>
      <c r="D383" s="144" t="s">
        <v>479</v>
      </c>
      <c r="E383" s="145">
        <v>50</v>
      </c>
      <c r="F383" s="146">
        <v>-50</v>
      </c>
      <c r="G383" s="161">
        <f t="shared" si="5"/>
        <v>0</v>
      </c>
      <c r="H383" s="182" t="s">
        <v>76</v>
      </c>
    </row>
    <row r="384" spans="1:9" ht="30" customHeight="1">
      <c r="A384" s="152">
        <v>380</v>
      </c>
      <c r="B384" s="153" t="s">
        <v>480</v>
      </c>
      <c r="C384" s="153" t="s">
        <v>74</v>
      </c>
      <c r="D384" s="144" t="s">
        <v>481</v>
      </c>
      <c r="E384" s="145">
        <v>34.97</v>
      </c>
      <c r="F384" s="146">
        <v>-34.97</v>
      </c>
      <c r="G384" s="161">
        <f t="shared" si="5"/>
        <v>0</v>
      </c>
      <c r="H384" s="182" t="s">
        <v>76</v>
      </c>
    </row>
    <row r="385" spans="1:8" ht="30" customHeight="1">
      <c r="A385" s="152">
        <v>381</v>
      </c>
      <c r="B385" s="153" t="s">
        <v>482</v>
      </c>
      <c r="C385" s="153" t="s">
        <v>74</v>
      </c>
      <c r="D385" s="144" t="s">
        <v>483</v>
      </c>
      <c r="E385" s="145">
        <v>99.6</v>
      </c>
      <c r="F385" s="146">
        <v>-99.6</v>
      </c>
      <c r="G385" s="161">
        <f t="shared" si="5"/>
        <v>0</v>
      </c>
      <c r="H385" s="182" t="s">
        <v>76</v>
      </c>
    </row>
    <row r="386" spans="1:8" ht="30" customHeight="1">
      <c r="A386" s="152">
        <v>382</v>
      </c>
      <c r="B386" s="153" t="s">
        <v>484</v>
      </c>
      <c r="C386" s="153" t="s">
        <v>74</v>
      </c>
      <c r="D386" s="144" t="s">
        <v>485</v>
      </c>
      <c r="E386" s="145">
        <v>242.6</v>
      </c>
      <c r="F386" s="146">
        <v>-70.44</v>
      </c>
      <c r="G386" s="161">
        <f t="shared" si="5"/>
        <v>172.16</v>
      </c>
      <c r="H386" s="182" t="s">
        <v>76</v>
      </c>
    </row>
    <row r="387" spans="1:8" ht="30" customHeight="1">
      <c r="A387" s="152">
        <v>383</v>
      </c>
      <c r="B387" s="153" t="s">
        <v>484</v>
      </c>
      <c r="C387" s="153" t="s">
        <v>74</v>
      </c>
      <c r="D387" s="144" t="s">
        <v>486</v>
      </c>
      <c r="E387" s="145">
        <v>73.37</v>
      </c>
      <c r="F387" s="146">
        <v>-73.37</v>
      </c>
      <c r="G387" s="161">
        <f t="shared" si="5"/>
        <v>0</v>
      </c>
      <c r="H387" s="182" t="s">
        <v>76</v>
      </c>
    </row>
    <row r="388" spans="1:8" ht="30" customHeight="1">
      <c r="A388" s="152">
        <v>384</v>
      </c>
      <c r="B388" s="153" t="s">
        <v>484</v>
      </c>
      <c r="C388" s="153" t="s">
        <v>74</v>
      </c>
      <c r="D388" s="144" t="s">
        <v>487</v>
      </c>
      <c r="E388" s="145">
        <v>8</v>
      </c>
      <c r="F388" s="146">
        <v>-8</v>
      </c>
      <c r="G388" s="161">
        <f t="shared" si="5"/>
        <v>0</v>
      </c>
      <c r="H388" s="182" t="s">
        <v>76</v>
      </c>
    </row>
    <row r="389" spans="1:8" ht="30" customHeight="1">
      <c r="A389" s="152">
        <v>385</v>
      </c>
      <c r="B389" s="153" t="s">
        <v>484</v>
      </c>
      <c r="C389" s="153" t="s">
        <v>74</v>
      </c>
      <c r="D389" s="144" t="s">
        <v>488</v>
      </c>
      <c r="E389" s="145">
        <v>90</v>
      </c>
      <c r="F389" s="146">
        <v>-87.811999999999998</v>
      </c>
      <c r="G389" s="161">
        <f t="shared" si="5"/>
        <v>2.1880000000000024</v>
      </c>
      <c r="H389" s="182" t="s">
        <v>76</v>
      </c>
    </row>
    <row r="390" spans="1:8" ht="30" customHeight="1">
      <c r="A390" s="152">
        <v>386</v>
      </c>
      <c r="B390" s="153" t="s">
        <v>484</v>
      </c>
      <c r="C390" s="153" t="s">
        <v>74</v>
      </c>
      <c r="D390" s="144" t="s">
        <v>489</v>
      </c>
      <c r="E390" s="145">
        <v>66.25</v>
      </c>
      <c r="F390" s="146">
        <v>-55.796900000000001</v>
      </c>
      <c r="G390" s="161">
        <f t="shared" si="5"/>
        <v>10.453099999999999</v>
      </c>
      <c r="H390" s="182" t="s">
        <v>76</v>
      </c>
    </row>
    <row r="391" spans="1:8" ht="30" customHeight="1">
      <c r="A391" s="152">
        <v>387</v>
      </c>
      <c r="B391" s="153" t="s">
        <v>490</v>
      </c>
      <c r="C391" s="153" t="s">
        <v>491</v>
      </c>
      <c r="D391" s="144" t="s">
        <v>492</v>
      </c>
      <c r="E391" s="145">
        <v>15</v>
      </c>
      <c r="F391" s="146">
        <v>-15</v>
      </c>
      <c r="G391" s="161">
        <f t="shared" si="5"/>
        <v>0</v>
      </c>
      <c r="H391" s="182" t="s">
        <v>76</v>
      </c>
    </row>
    <row r="392" spans="1:8" ht="30" customHeight="1">
      <c r="A392" s="152">
        <v>388</v>
      </c>
      <c r="B392" s="153" t="s">
        <v>493</v>
      </c>
      <c r="C392" s="153" t="s">
        <v>343</v>
      </c>
      <c r="D392" s="144" t="s">
        <v>494</v>
      </c>
      <c r="E392" s="145">
        <v>100</v>
      </c>
      <c r="F392" s="146">
        <v>-100</v>
      </c>
      <c r="G392" s="161">
        <f t="shared" si="5"/>
        <v>0</v>
      </c>
      <c r="H392" s="162" t="s">
        <v>220</v>
      </c>
    </row>
    <row r="393" spans="1:8" ht="30" customHeight="1">
      <c r="A393" s="152">
        <v>389</v>
      </c>
      <c r="B393" s="153" t="s">
        <v>495</v>
      </c>
      <c r="C393" s="153" t="s">
        <v>491</v>
      </c>
      <c r="D393" s="144" t="s">
        <v>496</v>
      </c>
      <c r="E393" s="145">
        <v>561.375181</v>
      </c>
      <c r="F393" s="146">
        <v>-501.56798099999997</v>
      </c>
      <c r="G393" s="161">
        <f t="shared" si="5"/>
        <v>59.807200000000023</v>
      </c>
      <c r="H393" s="162" t="s">
        <v>220</v>
      </c>
    </row>
    <row r="394" spans="1:8" ht="30" customHeight="1">
      <c r="A394" s="152">
        <v>390</v>
      </c>
      <c r="B394" s="153" t="s">
        <v>497</v>
      </c>
      <c r="C394" s="153" t="s">
        <v>343</v>
      </c>
      <c r="D394" s="144" t="s">
        <v>498</v>
      </c>
      <c r="E394" s="145">
        <v>161.5</v>
      </c>
      <c r="F394" s="146">
        <v>-161.5</v>
      </c>
      <c r="G394" s="161">
        <f t="shared" si="5"/>
        <v>0</v>
      </c>
      <c r="H394" s="162" t="s">
        <v>220</v>
      </c>
    </row>
    <row r="395" spans="1:8" ht="30" customHeight="1">
      <c r="A395" s="152">
        <v>391</v>
      </c>
      <c r="B395" s="153" t="s">
        <v>497</v>
      </c>
      <c r="C395" s="153" t="s">
        <v>343</v>
      </c>
      <c r="D395" s="144" t="s">
        <v>499</v>
      </c>
      <c r="E395" s="145">
        <v>48.344597</v>
      </c>
      <c r="F395" s="146">
        <v>-48.344597</v>
      </c>
      <c r="G395" s="161">
        <f t="shared" ref="G395:G458" si="6">E395+F395</f>
        <v>0</v>
      </c>
      <c r="H395" s="162" t="s">
        <v>220</v>
      </c>
    </row>
    <row r="396" spans="1:8" ht="30" customHeight="1">
      <c r="A396" s="152">
        <v>392</v>
      </c>
      <c r="B396" s="153" t="s">
        <v>497</v>
      </c>
      <c r="C396" s="153" t="s">
        <v>491</v>
      </c>
      <c r="D396" s="144" t="s">
        <v>500</v>
      </c>
      <c r="E396" s="145">
        <v>30.5</v>
      </c>
      <c r="F396" s="146">
        <v>-15.25</v>
      </c>
      <c r="G396" s="161">
        <f t="shared" si="6"/>
        <v>15.25</v>
      </c>
      <c r="H396" s="182" t="s">
        <v>76</v>
      </c>
    </row>
    <row r="397" spans="1:8" ht="30" customHeight="1">
      <c r="A397" s="152">
        <v>393</v>
      </c>
      <c r="B397" s="153" t="s">
        <v>497</v>
      </c>
      <c r="C397" s="153" t="s">
        <v>491</v>
      </c>
      <c r="D397" s="144" t="s">
        <v>501</v>
      </c>
      <c r="E397" s="145">
        <v>0</v>
      </c>
      <c r="F397" s="146">
        <v>3.15</v>
      </c>
      <c r="G397" s="161">
        <f t="shared" si="6"/>
        <v>3.15</v>
      </c>
      <c r="H397" s="182" t="s">
        <v>502</v>
      </c>
    </row>
    <row r="398" spans="1:8" ht="30" customHeight="1">
      <c r="A398" s="152">
        <v>394</v>
      </c>
      <c r="B398" s="153" t="s">
        <v>497</v>
      </c>
      <c r="C398" s="153" t="s">
        <v>503</v>
      </c>
      <c r="D398" s="144" t="s">
        <v>504</v>
      </c>
      <c r="E398" s="145">
        <v>40</v>
      </c>
      <c r="F398" s="146">
        <v>19.23</v>
      </c>
      <c r="G398" s="161">
        <f t="shared" si="6"/>
        <v>59.230000000000004</v>
      </c>
      <c r="H398" s="182" t="s">
        <v>502</v>
      </c>
    </row>
    <row r="399" spans="1:8" ht="30" customHeight="1">
      <c r="A399" s="152">
        <v>395</v>
      </c>
      <c r="B399" s="153" t="s">
        <v>497</v>
      </c>
      <c r="C399" s="153" t="s">
        <v>491</v>
      </c>
      <c r="D399" s="144" t="s">
        <v>505</v>
      </c>
      <c r="E399" s="145">
        <v>98.7</v>
      </c>
      <c r="F399" s="146">
        <v>-77.55</v>
      </c>
      <c r="G399" s="161">
        <f t="shared" si="6"/>
        <v>21.150000000000006</v>
      </c>
      <c r="H399" s="182" t="s">
        <v>76</v>
      </c>
    </row>
    <row r="400" spans="1:8" ht="30" customHeight="1">
      <c r="A400" s="152">
        <v>396</v>
      </c>
      <c r="B400" s="153" t="s">
        <v>497</v>
      </c>
      <c r="C400" s="153" t="s">
        <v>491</v>
      </c>
      <c r="D400" s="144" t="s">
        <v>506</v>
      </c>
      <c r="E400" s="145">
        <v>20</v>
      </c>
      <c r="F400" s="146">
        <v>-16.081499999999998</v>
      </c>
      <c r="G400" s="161">
        <f t="shared" si="6"/>
        <v>3.9185000000000016</v>
      </c>
      <c r="H400" s="182" t="s">
        <v>76</v>
      </c>
    </row>
    <row r="401" spans="1:8" ht="30" customHeight="1">
      <c r="A401" s="152">
        <v>397</v>
      </c>
      <c r="B401" s="153" t="s">
        <v>497</v>
      </c>
      <c r="C401" s="153" t="s">
        <v>491</v>
      </c>
      <c r="D401" s="144" t="s">
        <v>505</v>
      </c>
      <c r="E401" s="145">
        <v>300</v>
      </c>
      <c r="F401" s="146">
        <v>-300</v>
      </c>
      <c r="G401" s="161">
        <f t="shared" si="6"/>
        <v>0</v>
      </c>
      <c r="H401" s="182" t="s">
        <v>76</v>
      </c>
    </row>
    <row r="402" spans="1:8" ht="30" customHeight="1">
      <c r="A402" s="152">
        <v>398</v>
      </c>
      <c r="B402" s="153" t="s">
        <v>507</v>
      </c>
      <c r="C402" s="153" t="s">
        <v>491</v>
      </c>
      <c r="D402" s="144" t="s">
        <v>508</v>
      </c>
      <c r="E402" s="145">
        <v>10</v>
      </c>
      <c r="F402" s="146">
        <v>-10</v>
      </c>
      <c r="G402" s="161">
        <f t="shared" si="6"/>
        <v>0</v>
      </c>
      <c r="H402" s="182" t="s">
        <v>76</v>
      </c>
    </row>
    <row r="403" spans="1:8" ht="30" customHeight="1">
      <c r="A403" s="152">
        <v>399</v>
      </c>
      <c r="B403" s="153" t="s">
        <v>509</v>
      </c>
      <c r="C403" s="153" t="s">
        <v>70</v>
      </c>
      <c r="D403" s="144" t="s">
        <v>510</v>
      </c>
      <c r="E403" s="164">
        <v>87.78</v>
      </c>
      <c r="F403" s="146">
        <v>-32.54</v>
      </c>
      <c r="G403" s="161">
        <f t="shared" si="6"/>
        <v>55.24</v>
      </c>
      <c r="H403" s="162" t="s">
        <v>220</v>
      </c>
    </row>
    <row r="404" spans="1:8" ht="30" customHeight="1">
      <c r="A404" s="152">
        <v>400</v>
      </c>
      <c r="B404" s="153" t="s">
        <v>1163</v>
      </c>
      <c r="C404" s="153" t="s">
        <v>628</v>
      </c>
      <c r="D404" s="144" t="s">
        <v>785</v>
      </c>
      <c r="E404" s="164">
        <v>7.5</v>
      </c>
      <c r="F404" s="146">
        <v>-7.5</v>
      </c>
      <c r="G404" s="161">
        <f t="shared" si="6"/>
        <v>0</v>
      </c>
      <c r="H404" s="182" t="s">
        <v>786</v>
      </c>
    </row>
    <row r="405" spans="1:8" ht="30" customHeight="1">
      <c r="A405" s="152">
        <v>401</v>
      </c>
      <c r="B405" s="153" t="s">
        <v>511</v>
      </c>
      <c r="C405" s="153" t="s">
        <v>70</v>
      </c>
      <c r="D405" s="144" t="s">
        <v>512</v>
      </c>
      <c r="E405" s="164">
        <v>98.171705000000003</v>
      </c>
      <c r="F405" s="146">
        <v>-46.897832999999999</v>
      </c>
      <c r="G405" s="161">
        <f t="shared" si="6"/>
        <v>51.273872000000004</v>
      </c>
      <c r="H405" s="162" t="s">
        <v>220</v>
      </c>
    </row>
    <row r="406" spans="1:8" ht="30" customHeight="1">
      <c r="A406" s="152">
        <v>402</v>
      </c>
      <c r="B406" s="153" t="s">
        <v>513</v>
      </c>
      <c r="C406" s="153" t="s">
        <v>70</v>
      </c>
      <c r="D406" s="144" t="s">
        <v>514</v>
      </c>
      <c r="E406" s="145">
        <v>658.74271999999996</v>
      </c>
      <c r="F406" s="146">
        <v>-600</v>
      </c>
      <c r="G406" s="161">
        <f t="shared" si="6"/>
        <v>58.742719999999963</v>
      </c>
      <c r="H406" s="162" t="s">
        <v>220</v>
      </c>
    </row>
    <row r="407" spans="1:8" ht="30" customHeight="1">
      <c r="A407" s="152">
        <v>403</v>
      </c>
      <c r="B407" s="153" t="s">
        <v>513</v>
      </c>
      <c r="C407" s="153" t="s">
        <v>70</v>
      </c>
      <c r="D407" s="144" t="s">
        <v>515</v>
      </c>
      <c r="E407" s="164">
        <v>67.718924999999999</v>
      </c>
      <c r="F407" s="146">
        <v>-67.718924999999999</v>
      </c>
      <c r="G407" s="161">
        <f t="shared" si="6"/>
        <v>0</v>
      </c>
      <c r="H407" s="162" t="s">
        <v>220</v>
      </c>
    </row>
    <row r="408" spans="1:8" ht="30" customHeight="1">
      <c r="A408" s="152">
        <v>404</v>
      </c>
      <c r="B408" s="153" t="s">
        <v>513</v>
      </c>
      <c r="C408" s="153" t="s">
        <v>70</v>
      </c>
      <c r="D408" s="144" t="s">
        <v>516</v>
      </c>
      <c r="E408" s="164">
        <v>541.76217199999996</v>
      </c>
      <c r="F408" s="146">
        <v>-541.76217199999996</v>
      </c>
      <c r="G408" s="161">
        <f t="shared" si="6"/>
        <v>0</v>
      </c>
      <c r="H408" s="162" t="s">
        <v>220</v>
      </c>
    </row>
    <row r="409" spans="1:8" ht="30" customHeight="1">
      <c r="A409" s="152">
        <v>405</v>
      </c>
      <c r="B409" s="153" t="s">
        <v>513</v>
      </c>
      <c r="C409" s="153" t="s">
        <v>70</v>
      </c>
      <c r="D409" s="144" t="s">
        <v>517</v>
      </c>
      <c r="E409" s="164">
        <v>2007.3206250000001</v>
      </c>
      <c r="F409" s="146">
        <v>-2007.3206250000001</v>
      </c>
      <c r="G409" s="161">
        <f t="shared" si="6"/>
        <v>0</v>
      </c>
      <c r="H409" s="162" t="s">
        <v>220</v>
      </c>
    </row>
    <row r="410" spans="1:8" ht="30" customHeight="1">
      <c r="A410" s="152">
        <v>406</v>
      </c>
      <c r="B410" s="153" t="s">
        <v>513</v>
      </c>
      <c r="C410" s="153" t="s">
        <v>70</v>
      </c>
      <c r="D410" s="144" t="s">
        <v>518</v>
      </c>
      <c r="E410" s="164">
        <v>896.40890400000001</v>
      </c>
      <c r="F410" s="146">
        <v>-896.40890400000001</v>
      </c>
      <c r="G410" s="161">
        <f t="shared" si="6"/>
        <v>0</v>
      </c>
      <c r="H410" s="162" t="s">
        <v>220</v>
      </c>
    </row>
    <row r="411" spans="1:8" ht="60" customHeight="1">
      <c r="A411" s="152">
        <v>407</v>
      </c>
      <c r="B411" s="153" t="s">
        <v>69</v>
      </c>
      <c r="C411" s="153" t="s">
        <v>70</v>
      </c>
      <c r="D411" s="144" t="s">
        <v>71</v>
      </c>
      <c r="E411" s="164">
        <v>541.76217199999996</v>
      </c>
      <c r="F411" s="146">
        <v>-541.76217199999996</v>
      </c>
      <c r="G411" s="161">
        <f t="shared" si="6"/>
        <v>0</v>
      </c>
      <c r="H411" s="162" t="s">
        <v>220</v>
      </c>
    </row>
    <row r="412" spans="1:8" ht="63.75" customHeight="1">
      <c r="A412" s="152">
        <v>408</v>
      </c>
      <c r="B412" s="153" t="s">
        <v>73</v>
      </c>
      <c r="C412" s="153" t="s">
        <v>74</v>
      </c>
      <c r="D412" s="144" t="s">
        <v>75</v>
      </c>
      <c r="E412" s="145">
        <v>80</v>
      </c>
      <c r="F412" s="146">
        <v>-68.522800000000004</v>
      </c>
      <c r="G412" s="161">
        <f t="shared" si="6"/>
        <v>11.477199999999996</v>
      </c>
      <c r="H412" s="162" t="s">
        <v>76</v>
      </c>
    </row>
    <row r="413" spans="1:8" ht="63.75" customHeight="1">
      <c r="A413" s="152">
        <v>409</v>
      </c>
      <c r="B413" s="153" t="s">
        <v>73</v>
      </c>
      <c r="C413" s="153" t="s">
        <v>74</v>
      </c>
      <c r="D413" s="144" t="s">
        <v>77</v>
      </c>
      <c r="E413" s="145">
        <v>260</v>
      </c>
      <c r="F413" s="146">
        <v>-21.068000000000001</v>
      </c>
      <c r="G413" s="161">
        <f t="shared" si="6"/>
        <v>238.93199999999999</v>
      </c>
      <c r="H413" s="162" t="s">
        <v>76</v>
      </c>
    </row>
    <row r="414" spans="1:8" ht="30" customHeight="1">
      <c r="A414" s="152">
        <v>410</v>
      </c>
      <c r="B414" s="153" t="s">
        <v>519</v>
      </c>
      <c r="C414" s="153" t="s">
        <v>520</v>
      </c>
      <c r="D414" s="144" t="s">
        <v>521</v>
      </c>
      <c r="E414" s="164">
        <v>500.64760000000001</v>
      </c>
      <c r="F414" s="146">
        <v>105.45184</v>
      </c>
      <c r="G414" s="161">
        <f t="shared" si="6"/>
        <v>606.09943999999996</v>
      </c>
      <c r="H414" s="182" t="s">
        <v>522</v>
      </c>
    </row>
    <row r="415" spans="1:8" ht="30" customHeight="1">
      <c r="A415" s="152">
        <v>411</v>
      </c>
      <c r="B415" s="153" t="s">
        <v>519</v>
      </c>
      <c r="C415" s="153" t="s">
        <v>491</v>
      </c>
      <c r="D415" s="144" t="s">
        <v>1094</v>
      </c>
      <c r="E415" s="145">
        <v>555.6</v>
      </c>
      <c r="F415" s="146">
        <v>-555.6</v>
      </c>
      <c r="G415" s="161">
        <f t="shared" si="6"/>
        <v>0</v>
      </c>
      <c r="H415" s="182" t="s">
        <v>76</v>
      </c>
    </row>
    <row r="416" spans="1:8" ht="30" customHeight="1">
      <c r="A416" s="152">
        <v>412</v>
      </c>
      <c r="B416" s="153" t="s">
        <v>791</v>
      </c>
      <c r="C416" s="153" t="s">
        <v>387</v>
      </c>
      <c r="D416" s="144" t="s">
        <v>792</v>
      </c>
      <c r="E416" s="145">
        <v>299.89999999999998</v>
      </c>
      <c r="F416" s="146">
        <v>-244.6</v>
      </c>
      <c r="G416" s="161">
        <f t="shared" si="6"/>
        <v>55.299999999999983</v>
      </c>
      <c r="H416" s="162" t="s">
        <v>220</v>
      </c>
    </row>
    <row r="417" spans="1:8" ht="30" customHeight="1">
      <c r="A417" s="152">
        <v>413</v>
      </c>
      <c r="B417" s="153" t="s">
        <v>791</v>
      </c>
      <c r="C417" s="153" t="s">
        <v>749</v>
      </c>
      <c r="D417" s="144" t="s">
        <v>793</v>
      </c>
      <c r="E417" s="145">
        <v>622.1</v>
      </c>
      <c r="F417" s="146">
        <v>-436.1</v>
      </c>
      <c r="G417" s="161">
        <f t="shared" si="6"/>
        <v>186</v>
      </c>
      <c r="H417" s="162" t="s">
        <v>220</v>
      </c>
    </row>
    <row r="418" spans="1:8" ht="30" customHeight="1">
      <c r="A418" s="152">
        <v>414</v>
      </c>
      <c r="B418" s="153" t="s">
        <v>791</v>
      </c>
      <c r="C418" s="153" t="s">
        <v>749</v>
      </c>
      <c r="D418" s="144" t="s">
        <v>794</v>
      </c>
      <c r="E418" s="145">
        <v>588</v>
      </c>
      <c r="F418" s="146">
        <v>-458</v>
      </c>
      <c r="G418" s="161">
        <f t="shared" si="6"/>
        <v>130</v>
      </c>
      <c r="H418" s="162" t="s">
        <v>220</v>
      </c>
    </row>
    <row r="419" spans="1:8" ht="30" customHeight="1">
      <c r="A419" s="152">
        <v>415</v>
      </c>
      <c r="B419" s="153" t="s">
        <v>791</v>
      </c>
      <c r="C419" s="153" t="s">
        <v>749</v>
      </c>
      <c r="D419" s="144" t="s">
        <v>795</v>
      </c>
      <c r="E419" s="145">
        <v>85</v>
      </c>
      <c r="F419" s="146">
        <v>-85</v>
      </c>
      <c r="G419" s="161">
        <f t="shared" si="6"/>
        <v>0</v>
      </c>
      <c r="H419" s="162" t="s">
        <v>220</v>
      </c>
    </row>
    <row r="420" spans="1:8" ht="30" customHeight="1">
      <c r="A420" s="152">
        <v>416</v>
      </c>
      <c r="B420" s="153" t="s">
        <v>791</v>
      </c>
      <c r="C420" s="153" t="s">
        <v>520</v>
      </c>
      <c r="D420" s="144" t="s">
        <v>796</v>
      </c>
      <c r="E420" s="164">
        <v>901.88</v>
      </c>
      <c r="F420" s="146">
        <v>-742.21</v>
      </c>
      <c r="G420" s="161">
        <f t="shared" si="6"/>
        <v>159.66999999999996</v>
      </c>
      <c r="H420" s="162" t="s">
        <v>220</v>
      </c>
    </row>
    <row r="421" spans="1:8" ht="30" customHeight="1">
      <c r="A421" s="152">
        <v>417</v>
      </c>
      <c r="B421" s="153" t="s">
        <v>791</v>
      </c>
      <c r="C421" s="153" t="s">
        <v>520</v>
      </c>
      <c r="D421" s="144" t="s">
        <v>798</v>
      </c>
      <c r="E421" s="164">
        <v>886.31</v>
      </c>
      <c r="F421" s="146">
        <v>-810.78</v>
      </c>
      <c r="G421" s="161">
        <f t="shared" si="6"/>
        <v>75.529999999999973</v>
      </c>
      <c r="H421" s="162" t="s">
        <v>220</v>
      </c>
    </row>
    <row r="422" spans="1:8" ht="30" customHeight="1">
      <c r="A422" s="152">
        <v>418</v>
      </c>
      <c r="B422" s="153" t="s">
        <v>791</v>
      </c>
      <c r="C422" s="153" t="s">
        <v>520</v>
      </c>
      <c r="D422" s="144" t="s">
        <v>799</v>
      </c>
      <c r="E422" s="164">
        <v>98.67</v>
      </c>
      <c r="F422" s="146">
        <v>-98.67</v>
      </c>
      <c r="G422" s="161">
        <f t="shared" si="6"/>
        <v>0</v>
      </c>
      <c r="H422" s="162" t="s">
        <v>220</v>
      </c>
    </row>
    <row r="423" spans="1:8" ht="30" customHeight="1">
      <c r="A423" s="152">
        <v>419</v>
      </c>
      <c r="B423" s="153" t="s">
        <v>791</v>
      </c>
      <c r="C423" s="153" t="s">
        <v>520</v>
      </c>
      <c r="D423" s="144" t="s">
        <v>800</v>
      </c>
      <c r="E423" s="164">
        <v>30</v>
      </c>
      <c r="F423" s="146">
        <v>-30</v>
      </c>
      <c r="G423" s="161">
        <f t="shared" si="6"/>
        <v>0</v>
      </c>
      <c r="H423" s="162" t="s">
        <v>220</v>
      </c>
    </row>
    <row r="424" spans="1:8" ht="30" customHeight="1">
      <c r="A424" s="152">
        <v>420</v>
      </c>
      <c r="B424" s="153" t="s">
        <v>791</v>
      </c>
      <c r="C424" s="153" t="s">
        <v>520</v>
      </c>
      <c r="D424" s="144" t="s">
        <v>801</v>
      </c>
      <c r="E424" s="164">
        <v>682.11</v>
      </c>
      <c r="F424" s="146">
        <v>-682.11</v>
      </c>
      <c r="G424" s="161">
        <f t="shared" si="6"/>
        <v>0</v>
      </c>
      <c r="H424" s="162" t="s">
        <v>220</v>
      </c>
    </row>
    <row r="425" spans="1:8" ht="30" customHeight="1">
      <c r="A425" s="152">
        <v>421</v>
      </c>
      <c r="B425" s="153" t="s">
        <v>523</v>
      </c>
      <c r="C425" s="153" t="s">
        <v>520</v>
      </c>
      <c r="D425" s="144" t="s">
        <v>524</v>
      </c>
      <c r="E425" s="164">
        <v>30</v>
      </c>
      <c r="F425" s="146">
        <v>-20</v>
      </c>
      <c r="G425" s="161">
        <f t="shared" si="6"/>
        <v>10</v>
      </c>
      <c r="H425" s="182" t="s">
        <v>525</v>
      </c>
    </row>
    <row r="426" spans="1:8" ht="59.25" customHeight="1">
      <c r="A426" s="152">
        <v>422</v>
      </c>
      <c r="B426" s="153" t="s">
        <v>526</v>
      </c>
      <c r="C426" s="153" t="s">
        <v>520</v>
      </c>
      <c r="D426" s="144" t="s">
        <v>527</v>
      </c>
      <c r="E426" s="164">
        <v>42</v>
      </c>
      <c r="F426" s="146">
        <v>200</v>
      </c>
      <c r="G426" s="161">
        <f t="shared" si="6"/>
        <v>242</v>
      </c>
      <c r="H426" s="193" t="s">
        <v>528</v>
      </c>
    </row>
    <row r="427" spans="1:8" ht="30" customHeight="1">
      <c r="A427" s="152">
        <v>423</v>
      </c>
      <c r="B427" s="153" t="s">
        <v>526</v>
      </c>
      <c r="C427" s="153" t="s">
        <v>520</v>
      </c>
      <c r="D427" s="144" t="s">
        <v>802</v>
      </c>
      <c r="E427" s="164">
        <v>4979.2700000000004</v>
      </c>
      <c r="F427" s="146">
        <v>-4229.2700000000004</v>
      </c>
      <c r="G427" s="161">
        <f t="shared" si="6"/>
        <v>750</v>
      </c>
      <c r="H427" s="182" t="s">
        <v>803</v>
      </c>
    </row>
    <row r="428" spans="1:8" ht="30" customHeight="1">
      <c r="A428" s="152">
        <v>424</v>
      </c>
      <c r="B428" s="153" t="s">
        <v>526</v>
      </c>
      <c r="C428" s="153" t="s">
        <v>520</v>
      </c>
      <c r="D428" s="144" t="s">
        <v>1082</v>
      </c>
      <c r="E428" s="164">
        <v>0</v>
      </c>
      <c r="F428" s="146">
        <v>8259.4886000000006</v>
      </c>
      <c r="G428" s="161">
        <f t="shared" si="6"/>
        <v>8259.4886000000006</v>
      </c>
      <c r="H428" s="182" t="s">
        <v>87</v>
      </c>
    </row>
    <row r="429" spans="1:8" ht="30" customHeight="1">
      <c r="A429" s="152">
        <v>425</v>
      </c>
      <c r="B429" s="153" t="s">
        <v>526</v>
      </c>
      <c r="C429" s="153" t="s">
        <v>520</v>
      </c>
      <c r="D429" s="144" t="s">
        <v>805</v>
      </c>
      <c r="E429" s="164">
        <v>99</v>
      </c>
      <c r="F429" s="146">
        <v>-82.75</v>
      </c>
      <c r="G429" s="161">
        <f t="shared" si="6"/>
        <v>16.25</v>
      </c>
      <c r="H429" s="162" t="s">
        <v>220</v>
      </c>
    </row>
    <row r="430" spans="1:8" ht="30" customHeight="1">
      <c r="A430" s="152">
        <v>426</v>
      </c>
      <c r="B430" s="153" t="s">
        <v>526</v>
      </c>
      <c r="C430" s="153" t="s">
        <v>520</v>
      </c>
      <c r="D430" s="144" t="s">
        <v>806</v>
      </c>
      <c r="E430" s="164">
        <v>11.08</v>
      </c>
      <c r="F430" s="146">
        <v>-11.08</v>
      </c>
      <c r="G430" s="161">
        <f t="shared" si="6"/>
        <v>0</v>
      </c>
      <c r="H430" s="162" t="s">
        <v>220</v>
      </c>
    </row>
    <row r="431" spans="1:8" ht="30" customHeight="1">
      <c r="A431" s="152">
        <v>427</v>
      </c>
      <c r="B431" s="153" t="s">
        <v>807</v>
      </c>
      <c r="C431" s="153" t="s">
        <v>520</v>
      </c>
      <c r="D431" s="144" t="s">
        <v>808</v>
      </c>
      <c r="E431" s="164">
        <v>126</v>
      </c>
      <c r="F431" s="146">
        <v>-117.69</v>
      </c>
      <c r="G431" s="161">
        <f t="shared" si="6"/>
        <v>8.3100000000000023</v>
      </c>
      <c r="H431" s="162" t="s">
        <v>220</v>
      </c>
    </row>
    <row r="432" spans="1:8" ht="30" customHeight="1">
      <c r="A432" s="152">
        <v>428</v>
      </c>
      <c r="B432" s="153" t="s">
        <v>807</v>
      </c>
      <c r="C432" s="153" t="s">
        <v>520</v>
      </c>
      <c r="D432" s="144" t="s">
        <v>809</v>
      </c>
      <c r="E432" s="164">
        <v>393</v>
      </c>
      <c r="F432" s="146">
        <v>32.75</v>
      </c>
      <c r="G432" s="161">
        <f t="shared" si="6"/>
        <v>425.75</v>
      </c>
      <c r="H432" s="182" t="s">
        <v>810</v>
      </c>
    </row>
    <row r="433" spans="1:8" ht="30" customHeight="1">
      <c r="A433" s="152">
        <v>429</v>
      </c>
      <c r="B433" s="153" t="s">
        <v>807</v>
      </c>
      <c r="C433" s="153" t="s">
        <v>520</v>
      </c>
      <c r="D433" s="144" t="s">
        <v>811</v>
      </c>
      <c r="E433" s="164">
        <v>100</v>
      </c>
      <c r="F433" s="146">
        <v>-50</v>
      </c>
      <c r="G433" s="161">
        <f t="shared" si="6"/>
        <v>50</v>
      </c>
      <c r="H433" s="182" t="s">
        <v>812</v>
      </c>
    </row>
    <row r="434" spans="1:8" ht="30" customHeight="1">
      <c r="A434" s="152">
        <v>430</v>
      </c>
      <c r="B434" s="153" t="s">
        <v>813</v>
      </c>
      <c r="C434" s="153" t="s">
        <v>520</v>
      </c>
      <c r="D434" s="144" t="s">
        <v>814</v>
      </c>
      <c r="E434" s="164">
        <v>67.2</v>
      </c>
      <c r="F434" s="146">
        <v>11.2</v>
      </c>
      <c r="G434" s="161">
        <f t="shared" si="6"/>
        <v>78.400000000000006</v>
      </c>
      <c r="H434" s="182" t="s">
        <v>815</v>
      </c>
    </row>
    <row r="435" spans="1:8" ht="30" customHeight="1">
      <c r="A435" s="152">
        <v>431</v>
      </c>
      <c r="B435" s="153" t="s">
        <v>816</v>
      </c>
      <c r="C435" s="153" t="s">
        <v>520</v>
      </c>
      <c r="D435" s="144" t="s">
        <v>817</v>
      </c>
      <c r="E435" s="164">
        <v>799</v>
      </c>
      <c r="F435" s="146">
        <v>-406.82</v>
      </c>
      <c r="G435" s="161">
        <f t="shared" si="6"/>
        <v>392.18</v>
      </c>
      <c r="H435" s="182" t="s">
        <v>797</v>
      </c>
    </row>
    <row r="436" spans="1:8" ht="30" customHeight="1">
      <c r="A436" s="152">
        <v>432</v>
      </c>
      <c r="B436" s="153" t="s">
        <v>816</v>
      </c>
      <c r="C436" s="153" t="s">
        <v>520</v>
      </c>
      <c r="D436" s="144" t="s">
        <v>818</v>
      </c>
      <c r="E436" s="164">
        <v>5</v>
      </c>
      <c r="F436" s="146">
        <v>-5</v>
      </c>
      <c r="G436" s="161">
        <f t="shared" si="6"/>
        <v>0</v>
      </c>
      <c r="H436" s="182" t="s">
        <v>797</v>
      </c>
    </row>
    <row r="437" spans="1:8" ht="30" customHeight="1">
      <c r="A437" s="152">
        <v>433</v>
      </c>
      <c r="B437" s="153" t="s">
        <v>816</v>
      </c>
      <c r="C437" s="153" t="s">
        <v>520</v>
      </c>
      <c r="D437" s="144" t="s">
        <v>819</v>
      </c>
      <c r="E437" s="164">
        <v>101.04</v>
      </c>
      <c r="F437" s="146">
        <v>-98.04</v>
      </c>
      <c r="G437" s="161">
        <f t="shared" si="6"/>
        <v>3</v>
      </c>
      <c r="H437" s="182" t="s">
        <v>797</v>
      </c>
    </row>
    <row r="438" spans="1:8" ht="30" customHeight="1">
      <c r="A438" s="152">
        <v>434</v>
      </c>
      <c r="B438" s="153" t="s">
        <v>820</v>
      </c>
      <c r="C438" s="153" t="s">
        <v>520</v>
      </c>
      <c r="D438" s="144" t="s">
        <v>821</v>
      </c>
      <c r="E438" s="164">
        <v>148.55000000000001</v>
      </c>
      <c r="F438" s="146">
        <v>-67.98</v>
      </c>
      <c r="G438" s="161">
        <f t="shared" si="6"/>
        <v>80.570000000000007</v>
      </c>
      <c r="H438" s="182" t="s">
        <v>797</v>
      </c>
    </row>
    <row r="439" spans="1:8" ht="30" customHeight="1">
      <c r="A439" s="152">
        <v>435</v>
      </c>
      <c r="B439" s="143" t="s">
        <v>529</v>
      </c>
      <c r="C439" s="143" t="s">
        <v>169</v>
      </c>
      <c r="D439" s="144" t="s">
        <v>530</v>
      </c>
      <c r="E439" s="175">
        <v>12.4</v>
      </c>
      <c r="F439" s="146">
        <v>-12.4</v>
      </c>
      <c r="G439" s="161">
        <f t="shared" si="6"/>
        <v>0</v>
      </c>
      <c r="H439" s="182" t="s">
        <v>531</v>
      </c>
    </row>
    <row r="440" spans="1:8" ht="30" customHeight="1">
      <c r="A440" s="152">
        <v>436</v>
      </c>
      <c r="B440" s="143" t="s">
        <v>532</v>
      </c>
      <c r="C440" s="143" t="s">
        <v>169</v>
      </c>
      <c r="D440" s="144" t="s">
        <v>533</v>
      </c>
      <c r="E440" s="175">
        <v>105</v>
      </c>
      <c r="F440" s="146">
        <v>-105</v>
      </c>
      <c r="G440" s="161">
        <f t="shared" si="6"/>
        <v>0</v>
      </c>
      <c r="H440" s="182" t="s">
        <v>534</v>
      </c>
    </row>
    <row r="441" spans="1:8" ht="30" customHeight="1">
      <c r="A441" s="152">
        <v>437</v>
      </c>
      <c r="B441" s="143" t="s">
        <v>532</v>
      </c>
      <c r="C441" s="143" t="s">
        <v>169</v>
      </c>
      <c r="D441" s="144" t="s">
        <v>535</v>
      </c>
      <c r="E441" s="175">
        <v>300</v>
      </c>
      <c r="F441" s="146">
        <v>-300</v>
      </c>
      <c r="G441" s="161">
        <f t="shared" si="6"/>
        <v>0</v>
      </c>
      <c r="H441" s="182" t="s">
        <v>536</v>
      </c>
    </row>
    <row r="442" spans="1:8" ht="30" customHeight="1">
      <c r="A442" s="152">
        <v>438</v>
      </c>
      <c r="B442" s="143" t="s">
        <v>532</v>
      </c>
      <c r="C442" s="143" t="s">
        <v>169</v>
      </c>
      <c r="D442" s="144" t="s">
        <v>537</v>
      </c>
      <c r="E442" s="175">
        <v>3.3297490000000001</v>
      </c>
      <c r="F442" s="146">
        <v>-3.3297490000000001</v>
      </c>
      <c r="G442" s="161">
        <f t="shared" si="6"/>
        <v>0</v>
      </c>
      <c r="H442" s="182" t="s">
        <v>538</v>
      </c>
    </row>
    <row r="443" spans="1:8" ht="30" customHeight="1">
      <c r="A443" s="152">
        <v>439</v>
      </c>
      <c r="B443" s="153" t="s">
        <v>539</v>
      </c>
      <c r="C443" s="153" t="s">
        <v>169</v>
      </c>
      <c r="D443" s="163" t="s">
        <v>540</v>
      </c>
      <c r="E443" s="175">
        <v>10</v>
      </c>
      <c r="F443" s="146">
        <v>-10</v>
      </c>
      <c r="G443" s="161">
        <f t="shared" si="6"/>
        <v>0</v>
      </c>
      <c r="H443" s="182"/>
    </row>
    <row r="444" spans="1:8" ht="30" customHeight="1">
      <c r="A444" s="152">
        <v>440</v>
      </c>
      <c r="B444" s="143" t="s">
        <v>539</v>
      </c>
      <c r="C444" s="143" t="s">
        <v>169</v>
      </c>
      <c r="D444" s="144" t="s">
        <v>541</v>
      </c>
      <c r="E444" s="175">
        <v>14.503</v>
      </c>
      <c r="F444" s="146">
        <v>-14.503</v>
      </c>
      <c r="G444" s="161">
        <f t="shared" si="6"/>
        <v>0</v>
      </c>
      <c r="H444" s="182" t="s">
        <v>542</v>
      </c>
    </row>
    <row r="445" spans="1:8" ht="30" customHeight="1">
      <c r="A445" s="152">
        <v>441</v>
      </c>
      <c r="B445" s="143" t="s">
        <v>539</v>
      </c>
      <c r="C445" s="143" t="s">
        <v>169</v>
      </c>
      <c r="D445" s="144" t="s">
        <v>543</v>
      </c>
      <c r="E445" s="175">
        <v>101.57652899999999</v>
      </c>
      <c r="F445" s="146">
        <v>-101.57652899999999</v>
      </c>
      <c r="G445" s="161">
        <f t="shared" si="6"/>
        <v>0</v>
      </c>
      <c r="H445" s="182" t="s">
        <v>544</v>
      </c>
    </row>
    <row r="446" spans="1:8" ht="30" customHeight="1">
      <c r="A446" s="152">
        <v>442</v>
      </c>
      <c r="B446" s="153" t="s">
        <v>545</v>
      </c>
      <c r="C446" s="153" t="s">
        <v>546</v>
      </c>
      <c r="D446" s="163" t="s">
        <v>547</v>
      </c>
      <c r="E446" s="175">
        <v>80</v>
      </c>
      <c r="F446" s="146">
        <v>-63.342328000000002</v>
      </c>
      <c r="G446" s="161">
        <f t="shared" si="6"/>
        <v>16.657671999999998</v>
      </c>
      <c r="H446" s="182"/>
    </row>
    <row r="447" spans="1:8" ht="30" customHeight="1">
      <c r="A447" s="152">
        <v>443</v>
      </c>
      <c r="B447" s="153" t="s">
        <v>545</v>
      </c>
      <c r="C447" s="153" t="s">
        <v>546</v>
      </c>
      <c r="D447" s="163" t="s">
        <v>548</v>
      </c>
      <c r="E447" s="175">
        <v>20</v>
      </c>
      <c r="F447" s="146">
        <v>-7.6576719999999998</v>
      </c>
      <c r="G447" s="161">
        <f t="shared" si="6"/>
        <v>12.342328</v>
      </c>
      <c r="H447" s="182"/>
    </row>
    <row r="448" spans="1:8" ht="30" customHeight="1">
      <c r="A448" s="152">
        <v>444</v>
      </c>
      <c r="B448" s="153" t="s">
        <v>549</v>
      </c>
      <c r="C448" s="153" t="s">
        <v>546</v>
      </c>
      <c r="D448" s="144" t="s">
        <v>550</v>
      </c>
      <c r="E448" s="175">
        <v>18</v>
      </c>
      <c r="F448" s="146">
        <v>-18</v>
      </c>
      <c r="G448" s="161">
        <f t="shared" si="6"/>
        <v>0</v>
      </c>
      <c r="H448" s="182"/>
    </row>
    <row r="449" spans="1:8" ht="30" customHeight="1">
      <c r="A449" s="152">
        <v>445</v>
      </c>
      <c r="B449" s="157" t="s">
        <v>551</v>
      </c>
      <c r="C449" s="157" t="s">
        <v>82</v>
      </c>
      <c r="D449" s="158" t="s">
        <v>552</v>
      </c>
      <c r="E449" s="159">
        <v>50</v>
      </c>
      <c r="F449" s="160">
        <v>30</v>
      </c>
      <c r="G449" s="161">
        <f t="shared" si="6"/>
        <v>80</v>
      </c>
      <c r="H449" s="182"/>
    </row>
    <row r="450" spans="1:8" ht="30" customHeight="1">
      <c r="A450" s="152">
        <v>446</v>
      </c>
      <c r="B450" s="153" t="s">
        <v>551</v>
      </c>
      <c r="C450" s="153" t="s">
        <v>610</v>
      </c>
      <c r="D450" s="166" t="s">
        <v>822</v>
      </c>
      <c r="E450" s="185">
        <v>160</v>
      </c>
      <c r="F450" s="146">
        <v>-160</v>
      </c>
      <c r="G450" s="161">
        <f t="shared" si="6"/>
        <v>0</v>
      </c>
      <c r="H450" s="182"/>
    </row>
    <row r="451" spans="1:8" ht="30" customHeight="1">
      <c r="A451" s="152">
        <v>447</v>
      </c>
      <c r="B451" s="153" t="s">
        <v>551</v>
      </c>
      <c r="C451" s="153" t="s">
        <v>610</v>
      </c>
      <c r="D451" s="144" t="s">
        <v>823</v>
      </c>
      <c r="E451" s="164">
        <v>3.25</v>
      </c>
      <c r="F451" s="146">
        <v>-3.25</v>
      </c>
      <c r="G451" s="161">
        <f t="shared" si="6"/>
        <v>0</v>
      </c>
      <c r="H451" s="182"/>
    </row>
    <row r="452" spans="1:8" ht="30" customHeight="1">
      <c r="A452" s="152">
        <v>448</v>
      </c>
      <c r="B452" s="143" t="s">
        <v>553</v>
      </c>
      <c r="C452" s="143" t="s">
        <v>447</v>
      </c>
      <c r="D452" s="144" t="s">
        <v>554</v>
      </c>
      <c r="E452" s="175">
        <v>36.82</v>
      </c>
      <c r="F452" s="146">
        <v>-36.82</v>
      </c>
      <c r="G452" s="161">
        <f t="shared" si="6"/>
        <v>0</v>
      </c>
      <c r="H452" s="182" t="s">
        <v>449</v>
      </c>
    </row>
    <row r="453" spans="1:8" ht="30" customHeight="1">
      <c r="A453" s="152">
        <v>449</v>
      </c>
      <c r="B453" s="143" t="s">
        <v>555</v>
      </c>
      <c r="C453" s="143" t="s">
        <v>447</v>
      </c>
      <c r="D453" s="144" t="s">
        <v>556</v>
      </c>
      <c r="E453" s="175">
        <v>44</v>
      </c>
      <c r="F453" s="146">
        <v>-36</v>
      </c>
      <c r="G453" s="161">
        <f t="shared" si="6"/>
        <v>8</v>
      </c>
      <c r="H453" s="182" t="s">
        <v>76</v>
      </c>
    </row>
    <row r="454" spans="1:8" ht="30" customHeight="1">
      <c r="A454" s="152">
        <v>450</v>
      </c>
      <c r="B454" s="143" t="s">
        <v>557</v>
      </c>
      <c r="C454" s="143" t="s">
        <v>447</v>
      </c>
      <c r="D454" s="144" t="s">
        <v>558</v>
      </c>
      <c r="E454" s="175">
        <v>9980</v>
      </c>
      <c r="F454" s="146">
        <v>2988</v>
      </c>
      <c r="G454" s="161">
        <f t="shared" si="6"/>
        <v>12968</v>
      </c>
      <c r="H454" s="182" t="s">
        <v>1073</v>
      </c>
    </row>
    <row r="455" spans="1:8" ht="30" customHeight="1">
      <c r="A455" s="152">
        <v>451</v>
      </c>
      <c r="B455" s="143" t="s">
        <v>557</v>
      </c>
      <c r="C455" s="143" t="s">
        <v>447</v>
      </c>
      <c r="D455" s="144" t="s">
        <v>559</v>
      </c>
      <c r="E455" s="175">
        <v>800</v>
      </c>
      <c r="F455" s="146">
        <v>-63</v>
      </c>
      <c r="G455" s="161">
        <f t="shared" si="6"/>
        <v>737</v>
      </c>
      <c r="H455" s="182" t="s">
        <v>76</v>
      </c>
    </row>
    <row r="456" spans="1:8" ht="30" customHeight="1">
      <c r="A456" s="152">
        <v>452</v>
      </c>
      <c r="B456" s="143" t="s">
        <v>557</v>
      </c>
      <c r="C456" s="143" t="s">
        <v>447</v>
      </c>
      <c r="D456" s="144" t="s">
        <v>1090</v>
      </c>
      <c r="E456" s="175">
        <v>1300</v>
      </c>
      <c r="F456" s="146">
        <v>-621</v>
      </c>
      <c r="G456" s="161">
        <f t="shared" si="6"/>
        <v>679</v>
      </c>
      <c r="H456" s="182" t="s">
        <v>76</v>
      </c>
    </row>
    <row r="457" spans="1:8" ht="30" customHeight="1">
      <c r="A457" s="152">
        <v>453</v>
      </c>
      <c r="B457" s="143" t="s">
        <v>557</v>
      </c>
      <c r="C457" s="143" t="s">
        <v>447</v>
      </c>
      <c r="D457" s="144" t="s">
        <v>560</v>
      </c>
      <c r="E457" s="175">
        <v>100</v>
      </c>
      <c r="F457" s="146">
        <v>-20</v>
      </c>
      <c r="G457" s="161">
        <f t="shared" si="6"/>
        <v>80</v>
      </c>
      <c r="H457" s="182" t="s">
        <v>76</v>
      </c>
    </row>
    <row r="458" spans="1:8" ht="30" customHeight="1">
      <c r="A458" s="152">
        <v>454</v>
      </c>
      <c r="B458" s="143" t="s">
        <v>557</v>
      </c>
      <c r="C458" s="143" t="s">
        <v>447</v>
      </c>
      <c r="D458" s="144" t="s">
        <v>561</v>
      </c>
      <c r="E458" s="175">
        <v>300</v>
      </c>
      <c r="F458" s="146">
        <v>-100</v>
      </c>
      <c r="G458" s="161">
        <f t="shared" si="6"/>
        <v>200</v>
      </c>
      <c r="H458" s="182" t="s">
        <v>76</v>
      </c>
    </row>
    <row r="459" spans="1:8" ht="30" customHeight="1">
      <c r="A459" s="152">
        <v>455</v>
      </c>
      <c r="B459" s="153" t="s">
        <v>562</v>
      </c>
      <c r="C459" s="153" t="s">
        <v>79</v>
      </c>
      <c r="D459" s="144" t="s">
        <v>563</v>
      </c>
      <c r="E459" s="145">
        <v>5</v>
      </c>
      <c r="F459" s="146">
        <v>-5</v>
      </c>
      <c r="G459" s="161">
        <f t="shared" ref="G459:G496" si="7">E459+F459</f>
        <v>0</v>
      </c>
      <c r="H459" s="182" t="s">
        <v>76</v>
      </c>
    </row>
    <row r="460" spans="1:8" ht="30" customHeight="1">
      <c r="A460" s="152">
        <v>456</v>
      </c>
      <c r="B460" s="153" t="s">
        <v>562</v>
      </c>
      <c r="C460" s="153" t="s">
        <v>79</v>
      </c>
      <c r="D460" s="144" t="s">
        <v>564</v>
      </c>
      <c r="E460" s="145">
        <v>15</v>
      </c>
      <c r="F460" s="146">
        <v>-15</v>
      </c>
      <c r="G460" s="161">
        <f t="shared" si="7"/>
        <v>0</v>
      </c>
      <c r="H460" s="182" t="s">
        <v>76</v>
      </c>
    </row>
    <row r="461" spans="1:8" ht="30" customHeight="1">
      <c r="A461" s="152">
        <v>457</v>
      </c>
      <c r="B461" s="153" t="s">
        <v>562</v>
      </c>
      <c r="C461" s="153" t="s">
        <v>79</v>
      </c>
      <c r="D461" s="144" t="s">
        <v>565</v>
      </c>
      <c r="E461" s="145">
        <v>75.5</v>
      </c>
      <c r="F461" s="146">
        <v>-35</v>
      </c>
      <c r="G461" s="161">
        <f t="shared" si="7"/>
        <v>40.5</v>
      </c>
      <c r="H461" s="182" t="s">
        <v>76</v>
      </c>
    </row>
    <row r="462" spans="1:8" ht="30" customHeight="1">
      <c r="A462" s="152">
        <v>458</v>
      </c>
      <c r="B462" s="153" t="s">
        <v>562</v>
      </c>
      <c r="C462" s="153" t="s">
        <v>79</v>
      </c>
      <c r="D462" s="144" t="s">
        <v>566</v>
      </c>
      <c r="E462" s="145">
        <v>58.6</v>
      </c>
      <c r="F462" s="146">
        <v>-58.6</v>
      </c>
      <c r="G462" s="161">
        <f t="shared" si="7"/>
        <v>0</v>
      </c>
      <c r="H462" s="182" t="s">
        <v>76</v>
      </c>
    </row>
    <row r="463" spans="1:8" ht="30" customHeight="1">
      <c r="A463" s="152">
        <v>459</v>
      </c>
      <c r="B463" s="153" t="s">
        <v>567</v>
      </c>
      <c r="C463" s="153" t="s">
        <v>79</v>
      </c>
      <c r="D463" s="144" t="s">
        <v>568</v>
      </c>
      <c r="E463" s="145">
        <v>108.98</v>
      </c>
      <c r="F463" s="146">
        <v>-62.61</v>
      </c>
      <c r="G463" s="161">
        <f t="shared" si="7"/>
        <v>46.370000000000005</v>
      </c>
      <c r="H463" s="182" t="s">
        <v>76</v>
      </c>
    </row>
    <row r="464" spans="1:8" ht="30" customHeight="1">
      <c r="A464" s="152">
        <v>460</v>
      </c>
      <c r="B464" s="153" t="s">
        <v>567</v>
      </c>
      <c r="C464" s="153" t="s">
        <v>79</v>
      </c>
      <c r="D464" s="144" t="s">
        <v>569</v>
      </c>
      <c r="E464" s="145">
        <v>39.83</v>
      </c>
      <c r="F464" s="146">
        <v>-39.83</v>
      </c>
      <c r="G464" s="161">
        <f t="shared" si="7"/>
        <v>0</v>
      </c>
      <c r="H464" s="182" t="s">
        <v>76</v>
      </c>
    </row>
    <row r="465" spans="1:8" ht="30" customHeight="1">
      <c r="A465" s="152">
        <v>461</v>
      </c>
      <c r="B465" s="153" t="s">
        <v>567</v>
      </c>
      <c r="C465" s="153" t="s">
        <v>79</v>
      </c>
      <c r="D465" s="144" t="s">
        <v>570</v>
      </c>
      <c r="E465" s="145">
        <v>55</v>
      </c>
      <c r="F465" s="146">
        <v>-55</v>
      </c>
      <c r="G465" s="161">
        <f t="shared" si="7"/>
        <v>0</v>
      </c>
      <c r="H465" s="182" t="s">
        <v>76</v>
      </c>
    </row>
    <row r="466" spans="1:8" ht="30" customHeight="1">
      <c r="A466" s="152">
        <v>462</v>
      </c>
      <c r="B466" s="153" t="s">
        <v>567</v>
      </c>
      <c r="C466" s="153" t="s">
        <v>79</v>
      </c>
      <c r="D466" s="144" t="s">
        <v>571</v>
      </c>
      <c r="E466" s="145">
        <v>74</v>
      </c>
      <c r="F466" s="146">
        <v>-31.870999999999999</v>
      </c>
      <c r="G466" s="161">
        <f t="shared" si="7"/>
        <v>42.129000000000005</v>
      </c>
      <c r="H466" s="182" t="s">
        <v>76</v>
      </c>
    </row>
    <row r="467" spans="1:8" ht="30" customHeight="1">
      <c r="A467" s="152">
        <v>463</v>
      </c>
      <c r="B467" s="153" t="s">
        <v>572</v>
      </c>
      <c r="C467" s="153" t="s">
        <v>79</v>
      </c>
      <c r="D467" s="144" t="s">
        <v>573</v>
      </c>
      <c r="E467" s="145">
        <v>150</v>
      </c>
      <c r="F467" s="146">
        <v>-150</v>
      </c>
      <c r="G467" s="161">
        <f t="shared" si="7"/>
        <v>0</v>
      </c>
      <c r="H467" s="182" t="s">
        <v>76</v>
      </c>
    </row>
    <row r="468" spans="1:8" ht="30" customHeight="1">
      <c r="A468" s="152">
        <v>464</v>
      </c>
      <c r="B468" s="153" t="s">
        <v>572</v>
      </c>
      <c r="C468" s="153" t="s">
        <v>79</v>
      </c>
      <c r="D468" s="144" t="s">
        <v>574</v>
      </c>
      <c r="E468" s="145">
        <v>50</v>
      </c>
      <c r="F468" s="146">
        <v>-50</v>
      </c>
      <c r="G468" s="161">
        <f t="shared" si="7"/>
        <v>0</v>
      </c>
      <c r="H468" s="182" t="s">
        <v>76</v>
      </c>
    </row>
    <row r="469" spans="1:8" ht="30" customHeight="1">
      <c r="A469" s="152">
        <v>465</v>
      </c>
      <c r="B469" s="153" t="s">
        <v>572</v>
      </c>
      <c r="C469" s="153" t="s">
        <v>79</v>
      </c>
      <c r="D469" s="144" t="s">
        <v>575</v>
      </c>
      <c r="E469" s="145">
        <v>7.5</v>
      </c>
      <c r="F469" s="146">
        <v>-7.5</v>
      </c>
      <c r="G469" s="161">
        <f t="shared" si="7"/>
        <v>0</v>
      </c>
      <c r="H469" s="182" t="s">
        <v>76</v>
      </c>
    </row>
    <row r="470" spans="1:8" ht="69.75" customHeight="1">
      <c r="A470" s="152">
        <v>466</v>
      </c>
      <c r="B470" s="153" t="s">
        <v>78</v>
      </c>
      <c r="C470" s="153" t="s">
        <v>79</v>
      </c>
      <c r="D470" s="144" t="s">
        <v>80</v>
      </c>
      <c r="E470" s="145">
        <v>45</v>
      </c>
      <c r="F470" s="146">
        <v>-24.965</v>
      </c>
      <c r="G470" s="161">
        <f t="shared" si="7"/>
        <v>20.035</v>
      </c>
      <c r="H470" s="162" t="s">
        <v>76</v>
      </c>
    </row>
    <row r="471" spans="1:8" ht="30" customHeight="1">
      <c r="A471" s="152">
        <v>467</v>
      </c>
      <c r="B471" s="153" t="s">
        <v>576</v>
      </c>
      <c r="C471" s="153" t="s">
        <v>387</v>
      </c>
      <c r="D471" s="144" t="s">
        <v>577</v>
      </c>
      <c r="E471" s="145">
        <v>50</v>
      </c>
      <c r="F471" s="146">
        <v>-50</v>
      </c>
      <c r="G471" s="161">
        <f t="shared" si="7"/>
        <v>0</v>
      </c>
      <c r="H471" s="182"/>
    </row>
    <row r="472" spans="1:8" ht="30" customHeight="1">
      <c r="A472" s="152">
        <v>468</v>
      </c>
      <c r="B472" s="153" t="s">
        <v>824</v>
      </c>
      <c r="C472" s="153" t="s">
        <v>387</v>
      </c>
      <c r="D472" s="144" t="s">
        <v>825</v>
      </c>
      <c r="E472" s="145">
        <v>0</v>
      </c>
      <c r="F472" s="146">
        <v>0.8</v>
      </c>
      <c r="G472" s="161">
        <f t="shared" si="7"/>
        <v>0.8</v>
      </c>
      <c r="H472" s="182" t="s">
        <v>826</v>
      </c>
    </row>
    <row r="473" spans="1:8" ht="30" customHeight="1">
      <c r="A473" s="152">
        <v>469</v>
      </c>
      <c r="B473" s="153" t="s">
        <v>827</v>
      </c>
      <c r="C473" s="153" t="s">
        <v>387</v>
      </c>
      <c r="D473" s="144" t="s">
        <v>828</v>
      </c>
      <c r="E473" s="145">
        <v>62.94</v>
      </c>
      <c r="F473" s="146">
        <v>-7.34</v>
      </c>
      <c r="G473" s="161">
        <f t="shared" si="7"/>
        <v>55.599999999999994</v>
      </c>
      <c r="H473" s="162" t="s">
        <v>220</v>
      </c>
    </row>
    <row r="474" spans="1:8" ht="30" customHeight="1">
      <c r="A474" s="152">
        <v>470</v>
      </c>
      <c r="B474" s="153" t="s">
        <v>829</v>
      </c>
      <c r="C474" s="153" t="s">
        <v>387</v>
      </c>
      <c r="D474" s="144" t="s">
        <v>830</v>
      </c>
      <c r="E474" s="145">
        <v>633.55999999999995</v>
      </c>
      <c r="F474" s="146">
        <v>-633.55999999999995</v>
      </c>
      <c r="G474" s="161">
        <f t="shared" si="7"/>
        <v>0</v>
      </c>
      <c r="H474" s="162" t="s">
        <v>220</v>
      </c>
    </row>
    <row r="475" spans="1:8" ht="30" customHeight="1">
      <c r="A475" s="152">
        <v>471</v>
      </c>
      <c r="B475" s="153" t="s">
        <v>829</v>
      </c>
      <c r="C475" s="153" t="s">
        <v>387</v>
      </c>
      <c r="D475" s="144" t="s">
        <v>831</v>
      </c>
      <c r="E475" s="145">
        <v>453.52</v>
      </c>
      <c r="F475" s="146">
        <v>-374.52</v>
      </c>
      <c r="G475" s="161">
        <f t="shared" si="7"/>
        <v>79</v>
      </c>
      <c r="H475" s="162" t="s">
        <v>220</v>
      </c>
    </row>
    <row r="476" spans="1:8" ht="30" customHeight="1">
      <c r="A476" s="152">
        <v>472</v>
      </c>
      <c r="B476" s="153" t="s">
        <v>578</v>
      </c>
      <c r="C476" s="153" t="s">
        <v>387</v>
      </c>
      <c r="D476" s="144" t="s">
        <v>579</v>
      </c>
      <c r="E476" s="145">
        <v>10</v>
      </c>
      <c r="F476" s="146">
        <v>-10</v>
      </c>
      <c r="G476" s="161">
        <f t="shared" si="7"/>
        <v>0</v>
      </c>
      <c r="H476" s="182" t="s">
        <v>580</v>
      </c>
    </row>
    <row r="477" spans="1:8" ht="30" customHeight="1">
      <c r="A477" s="152">
        <v>473</v>
      </c>
      <c r="B477" s="153" t="s">
        <v>578</v>
      </c>
      <c r="C477" s="153" t="s">
        <v>387</v>
      </c>
      <c r="D477" s="144" t="s">
        <v>581</v>
      </c>
      <c r="E477" s="145">
        <v>50</v>
      </c>
      <c r="F477" s="146">
        <v>-50</v>
      </c>
      <c r="G477" s="161">
        <f t="shared" si="7"/>
        <v>0</v>
      </c>
      <c r="H477" s="182" t="s">
        <v>580</v>
      </c>
    </row>
    <row r="478" spans="1:8" ht="30" customHeight="1">
      <c r="A478" s="152">
        <v>474</v>
      </c>
      <c r="B478" s="153" t="s">
        <v>578</v>
      </c>
      <c r="C478" s="153" t="s">
        <v>387</v>
      </c>
      <c r="D478" s="144" t="s">
        <v>832</v>
      </c>
      <c r="E478" s="145">
        <v>685.29</v>
      </c>
      <c r="F478" s="146">
        <v>-685.29</v>
      </c>
      <c r="G478" s="161">
        <f t="shared" si="7"/>
        <v>0</v>
      </c>
      <c r="H478" s="162" t="s">
        <v>220</v>
      </c>
    </row>
    <row r="479" spans="1:8" ht="30" customHeight="1">
      <c r="A479" s="152">
        <v>475</v>
      </c>
      <c r="B479" s="153" t="s">
        <v>582</v>
      </c>
      <c r="C479" s="153" t="s">
        <v>209</v>
      </c>
      <c r="D479" s="163" t="s">
        <v>583</v>
      </c>
      <c r="E479" s="175">
        <v>657</v>
      </c>
      <c r="F479" s="146">
        <v>-215.131834</v>
      </c>
      <c r="G479" s="161">
        <f t="shared" si="7"/>
        <v>441.86816599999997</v>
      </c>
      <c r="H479" s="182"/>
    </row>
    <row r="480" spans="1:8" ht="30" customHeight="1">
      <c r="A480" s="152">
        <v>476</v>
      </c>
      <c r="B480" s="152" t="s">
        <v>582</v>
      </c>
      <c r="C480" s="153" t="s">
        <v>209</v>
      </c>
      <c r="D480" s="158" t="s">
        <v>1095</v>
      </c>
      <c r="E480" s="175">
        <v>707.9</v>
      </c>
      <c r="F480" s="146">
        <v>-363.81178699999998</v>
      </c>
      <c r="G480" s="161">
        <f t="shared" si="7"/>
        <v>344.088213</v>
      </c>
      <c r="H480" s="194"/>
    </row>
    <row r="481" spans="1:8" ht="30" customHeight="1">
      <c r="A481" s="152">
        <v>477</v>
      </c>
      <c r="B481" s="152" t="s">
        <v>582</v>
      </c>
      <c r="C481" s="153" t="s">
        <v>209</v>
      </c>
      <c r="D481" s="158" t="s">
        <v>584</v>
      </c>
      <c r="E481" s="175">
        <v>91.44</v>
      </c>
      <c r="F481" s="146">
        <v>-18.517247999999999</v>
      </c>
      <c r="G481" s="161">
        <f t="shared" si="7"/>
        <v>72.922752000000003</v>
      </c>
      <c r="H481" s="194"/>
    </row>
    <row r="482" spans="1:8" ht="30" customHeight="1">
      <c r="A482" s="152">
        <v>478</v>
      </c>
      <c r="B482" s="152" t="s">
        <v>582</v>
      </c>
      <c r="C482" s="153" t="s">
        <v>209</v>
      </c>
      <c r="D482" s="144" t="s">
        <v>585</v>
      </c>
      <c r="E482" s="175">
        <v>23</v>
      </c>
      <c r="F482" s="146">
        <v>-23</v>
      </c>
      <c r="G482" s="161">
        <f t="shared" si="7"/>
        <v>0</v>
      </c>
      <c r="H482" s="194"/>
    </row>
    <row r="483" spans="1:8" ht="30" customHeight="1">
      <c r="A483" s="152">
        <v>479</v>
      </c>
      <c r="B483" s="152" t="s">
        <v>586</v>
      </c>
      <c r="C483" s="143" t="s">
        <v>587</v>
      </c>
      <c r="D483" s="144" t="s">
        <v>588</v>
      </c>
      <c r="E483" s="175">
        <v>20</v>
      </c>
      <c r="F483" s="146">
        <v>-20</v>
      </c>
      <c r="G483" s="161">
        <f t="shared" si="7"/>
        <v>0</v>
      </c>
      <c r="H483" s="194"/>
    </row>
    <row r="484" spans="1:8" ht="30" customHeight="1">
      <c r="A484" s="152">
        <v>480</v>
      </c>
      <c r="B484" s="143" t="s">
        <v>589</v>
      </c>
      <c r="C484" s="143" t="s">
        <v>587</v>
      </c>
      <c r="D484" s="144" t="s">
        <v>590</v>
      </c>
      <c r="E484" s="175">
        <v>4.5</v>
      </c>
      <c r="F484" s="146">
        <v>-4.5</v>
      </c>
      <c r="G484" s="161">
        <f t="shared" si="7"/>
        <v>0</v>
      </c>
      <c r="H484" s="194"/>
    </row>
    <row r="485" spans="1:8" ht="30" customHeight="1">
      <c r="A485" s="152">
        <v>481</v>
      </c>
      <c r="B485" s="143" t="s">
        <v>591</v>
      </c>
      <c r="C485" s="143" t="s">
        <v>587</v>
      </c>
      <c r="D485" s="144" t="s">
        <v>592</v>
      </c>
      <c r="E485" s="175">
        <v>5</v>
      </c>
      <c r="F485" s="146">
        <v>-5</v>
      </c>
      <c r="G485" s="161">
        <f t="shared" si="7"/>
        <v>0</v>
      </c>
      <c r="H485" s="182"/>
    </row>
    <row r="486" spans="1:8" ht="30" customHeight="1">
      <c r="A486" s="152">
        <v>482</v>
      </c>
      <c r="B486" s="143" t="s">
        <v>593</v>
      </c>
      <c r="C486" s="143" t="s">
        <v>587</v>
      </c>
      <c r="D486" s="144" t="s">
        <v>594</v>
      </c>
      <c r="E486" s="175">
        <v>31.5</v>
      </c>
      <c r="F486" s="146">
        <v>-0.24</v>
      </c>
      <c r="G486" s="161">
        <f t="shared" si="7"/>
        <v>31.26</v>
      </c>
      <c r="H486" s="182"/>
    </row>
    <row r="487" spans="1:8" ht="30" customHeight="1">
      <c r="A487" s="152">
        <v>483</v>
      </c>
      <c r="B487" s="143" t="s">
        <v>593</v>
      </c>
      <c r="C487" s="143" t="s">
        <v>587</v>
      </c>
      <c r="D487" s="144" t="s">
        <v>595</v>
      </c>
      <c r="E487" s="175">
        <v>28</v>
      </c>
      <c r="F487" s="146">
        <v>-28</v>
      </c>
      <c r="G487" s="161">
        <f t="shared" si="7"/>
        <v>0</v>
      </c>
      <c r="H487" s="182"/>
    </row>
    <row r="488" spans="1:8" ht="30" customHeight="1">
      <c r="A488" s="152">
        <v>484</v>
      </c>
      <c r="B488" s="153" t="s">
        <v>833</v>
      </c>
      <c r="C488" s="153" t="s">
        <v>387</v>
      </c>
      <c r="D488" s="144" t="s">
        <v>834</v>
      </c>
      <c r="E488" s="145">
        <v>4</v>
      </c>
      <c r="F488" s="146">
        <v>-4</v>
      </c>
      <c r="G488" s="161">
        <f t="shared" si="7"/>
        <v>0</v>
      </c>
      <c r="H488" s="162" t="s">
        <v>220</v>
      </c>
    </row>
    <row r="489" spans="1:8" ht="30" customHeight="1">
      <c r="A489" s="152">
        <v>485</v>
      </c>
      <c r="B489" s="153" t="s">
        <v>596</v>
      </c>
      <c r="C489" s="152" t="s">
        <v>212</v>
      </c>
      <c r="D489" s="144" t="s">
        <v>597</v>
      </c>
      <c r="E489" s="180">
        <v>100</v>
      </c>
      <c r="F489" s="181">
        <v>-60</v>
      </c>
      <c r="G489" s="161">
        <f t="shared" si="7"/>
        <v>40</v>
      </c>
      <c r="H489" s="182" t="s">
        <v>223</v>
      </c>
    </row>
    <row r="490" spans="1:8" ht="30" customHeight="1">
      <c r="A490" s="152">
        <v>486</v>
      </c>
      <c r="B490" s="153" t="s">
        <v>596</v>
      </c>
      <c r="C490" s="152" t="s">
        <v>212</v>
      </c>
      <c r="D490" s="144" t="s">
        <v>598</v>
      </c>
      <c r="E490" s="180">
        <v>130</v>
      </c>
      <c r="F490" s="181">
        <v>-80</v>
      </c>
      <c r="G490" s="161">
        <f t="shared" si="7"/>
        <v>50</v>
      </c>
      <c r="H490" s="182" t="s">
        <v>223</v>
      </c>
    </row>
    <row r="491" spans="1:8" ht="30" customHeight="1">
      <c r="A491" s="152">
        <v>487</v>
      </c>
      <c r="B491" s="153" t="s">
        <v>599</v>
      </c>
      <c r="C491" s="152" t="s">
        <v>260</v>
      </c>
      <c r="D491" s="144" t="s">
        <v>600</v>
      </c>
      <c r="E491" s="180">
        <v>34</v>
      </c>
      <c r="F491" s="181">
        <v>-5.5</v>
      </c>
      <c r="G491" s="161">
        <f t="shared" si="7"/>
        <v>28.5</v>
      </c>
      <c r="H491" s="182" t="s">
        <v>156</v>
      </c>
    </row>
    <row r="492" spans="1:8" ht="30" customHeight="1">
      <c r="A492" s="152">
        <v>488</v>
      </c>
      <c r="B492" s="157" t="s">
        <v>601</v>
      </c>
      <c r="C492" s="157" t="s">
        <v>82</v>
      </c>
      <c r="D492" s="158" t="s">
        <v>602</v>
      </c>
      <c r="E492" s="159">
        <v>1000</v>
      </c>
      <c r="F492" s="160">
        <v>50</v>
      </c>
      <c r="G492" s="161">
        <f t="shared" si="7"/>
        <v>1050</v>
      </c>
      <c r="H492" s="182"/>
    </row>
    <row r="493" spans="1:8" ht="62.25" customHeight="1">
      <c r="A493" s="152">
        <v>489</v>
      </c>
      <c r="B493" s="153" t="s">
        <v>603</v>
      </c>
      <c r="C493" s="153" t="s">
        <v>604</v>
      </c>
      <c r="D493" s="195" t="s">
        <v>605</v>
      </c>
      <c r="E493" s="174">
        <v>3083.21083</v>
      </c>
      <c r="F493" s="168">
        <v>2231.051555</v>
      </c>
      <c r="G493" s="161">
        <f t="shared" si="7"/>
        <v>5314.262385</v>
      </c>
      <c r="H493" s="193" t="s">
        <v>606</v>
      </c>
    </row>
    <row r="494" spans="1:8" ht="30" customHeight="1">
      <c r="A494" s="152">
        <v>490</v>
      </c>
      <c r="B494" s="153" t="s">
        <v>607</v>
      </c>
      <c r="C494" s="153" t="s">
        <v>604</v>
      </c>
      <c r="D494" s="144" t="s">
        <v>608</v>
      </c>
      <c r="E494" s="164">
        <v>37.129122000000002</v>
      </c>
      <c r="F494" s="146">
        <v>1.9561299999999999</v>
      </c>
      <c r="G494" s="161">
        <f t="shared" si="7"/>
        <v>39.085252000000004</v>
      </c>
      <c r="H494" s="182" t="s">
        <v>609</v>
      </c>
    </row>
    <row r="495" spans="1:8" ht="30" customHeight="1">
      <c r="A495" s="152">
        <v>491</v>
      </c>
      <c r="B495" s="153" t="s">
        <v>1188</v>
      </c>
      <c r="C495" s="152" t="s">
        <v>762</v>
      </c>
      <c r="D495" s="158" t="s">
        <v>769</v>
      </c>
      <c r="E495" s="180">
        <v>5371.91</v>
      </c>
      <c r="F495" s="181">
        <f>12.08+93.17</f>
        <v>105.25</v>
      </c>
      <c r="G495" s="161">
        <f t="shared" si="7"/>
        <v>5477.16</v>
      </c>
      <c r="H495" s="182" t="s">
        <v>770</v>
      </c>
    </row>
    <row r="496" spans="1:8" ht="30" customHeight="1">
      <c r="A496" s="152">
        <v>492</v>
      </c>
      <c r="B496" s="153" t="s">
        <v>1189</v>
      </c>
      <c r="C496" s="153" t="s">
        <v>628</v>
      </c>
      <c r="D496" s="163" t="s">
        <v>789</v>
      </c>
      <c r="E496" s="145">
        <v>604</v>
      </c>
      <c r="F496" s="146">
        <v>-30</v>
      </c>
      <c r="G496" s="161">
        <f t="shared" si="7"/>
        <v>574</v>
      </c>
      <c r="H496" s="182" t="s">
        <v>790</v>
      </c>
    </row>
    <row r="497" spans="1:8" ht="30" customHeight="1">
      <c r="A497" s="270" t="s">
        <v>13</v>
      </c>
      <c r="B497" s="270"/>
      <c r="C497" s="270"/>
      <c r="D497" s="270"/>
      <c r="E497" s="196">
        <f>SUM(E5:E496)</f>
        <v>118471.35305099997</v>
      </c>
      <c r="F497" s="197">
        <f>SUM(F5:F496)</f>
        <v>4715.9877650000117</v>
      </c>
      <c r="G497" s="161">
        <f t="shared" ref="G497" si="8">E497+F497</f>
        <v>123187.34081599998</v>
      </c>
      <c r="H497" s="162"/>
    </row>
    <row r="498" spans="1:8" ht="28.5" customHeight="1"/>
    <row r="500" spans="1:8" ht="48" customHeight="1">
      <c r="A500" s="271"/>
      <c r="B500" s="271"/>
      <c r="C500" s="271"/>
      <c r="D500" s="271"/>
      <c r="E500" s="271"/>
      <c r="F500" s="271"/>
      <c r="G500" s="271"/>
      <c r="H500" s="271"/>
    </row>
  </sheetData>
  <autoFilter ref="A4:O497"/>
  <sortState ref="A5:O490">
    <sortCondition ref="B5:B490"/>
  </sortState>
  <mergeCells count="4">
    <mergeCell ref="A2:H2"/>
    <mergeCell ref="G3:H3"/>
    <mergeCell ref="A497:D497"/>
    <mergeCell ref="A500:H500"/>
  </mergeCells>
  <phoneticPr fontId="71" type="noConversion"/>
  <conditionalFormatting sqref="D56">
    <cfRule type="duplicateValues" dxfId="12" priority="8"/>
  </conditionalFormatting>
  <conditionalFormatting sqref="D79">
    <cfRule type="duplicateValues" dxfId="11" priority="1"/>
  </conditionalFormatting>
  <conditionalFormatting sqref="D224">
    <cfRule type="duplicateValues" dxfId="10" priority="2"/>
  </conditionalFormatting>
  <conditionalFormatting sqref="D9:D16">
    <cfRule type="duplicateValues" dxfId="9" priority="12"/>
  </conditionalFormatting>
  <conditionalFormatting sqref="D21:D22">
    <cfRule type="duplicateValues" dxfId="8" priority="11"/>
  </conditionalFormatting>
  <conditionalFormatting sqref="D23:D24">
    <cfRule type="duplicateValues" dxfId="7" priority="10"/>
  </conditionalFormatting>
  <conditionalFormatting sqref="D184:D185">
    <cfRule type="duplicateValues" dxfId="6" priority="4"/>
    <cfRule type="duplicateValues" dxfId="5" priority="5"/>
  </conditionalFormatting>
  <conditionalFormatting sqref="D198:D202">
    <cfRule type="duplicateValues" dxfId="4" priority="3"/>
  </conditionalFormatting>
  <conditionalFormatting sqref="D256:D261">
    <cfRule type="duplicateValues" dxfId="3" priority="7"/>
  </conditionalFormatting>
  <conditionalFormatting sqref="D29 D26:D27">
    <cfRule type="duplicateValues" dxfId="2" priority="9"/>
  </conditionalFormatting>
  <conditionalFormatting sqref="D187:D197 D203:D210 D225:D235 D212:D223">
    <cfRule type="duplicateValues" dxfId="1" priority="6"/>
  </conditionalFormatting>
  <printOptions horizontalCentered="1"/>
  <pageMargins left="7.8740157480315001E-2" right="0.196850393700787" top="0.196850393700787" bottom="0.196850393700787" header="0.196850393700787" footer="0.196850393700787"/>
  <pageSetup paperSize="9" scale="72" orientation="landscape" r:id="rId1"/>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3"/>
  <sheetViews>
    <sheetView topLeftCell="A10" workbookViewId="0">
      <selection activeCell="V21" sqref="V21"/>
    </sheetView>
  </sheetViews>
  <sheetFormatPr defaultColWidth="9" defaultRowHeight="13.5"/>
  <cols>
    <col min="1" max="1" width="24.5" style="96" customWidth="1"/>
    <col min="2" max="4" width="14.875" style="96" customWidth="1"/>
    <col min="5" max="5" width="30.75" style="96" customWidth="1"/>
    <col min="6" max="6" width="11.75" style="96" customWidth="1"/>
    <col min="7" max="7" width="13.125" style="96" customWidth="1"/>
    <col min="8" max="8" width="10.25" style="96" customWidth="1"/>
    <col min="9" max="9" width="14.875" style="96" customWidth="1"/>
    <col min="10" max="11" width="11.375" style="96" customWidth="1"/>
    <col min="12" max="12" width="13.125" style="96" customWidth="1"/>
    <col min="13" max="14" width="9" style="96" hidden="1" customWidth="1"/>
    <col min="15" max="15" width="16.375" style="96" hidden="1" customWidth="1"/>
    <col min="16" max="20" width="9" style="96" hidden="1" customWidth="1"/>
    <col min="21" max="30" width="9" style="96" customWidth="1"/>
    <col min="31" max="16384" width="9" style="96"/>
  </cols>
  <sheetData>
    <row r="1" spans="1:22">
      <c r="A1" s="96" t="s">
        <v>835</v>
      </c>
    </row>
    <row r="2" spans="1:22" ht="27">
      <c r="A2" s="272" t="s">
        <v>1136</v>
      </c>
      <c r="B2" s="272"/>
      <c r="C2" s="272"/>
      <c r="D2" s="272"/>
      <c r="E2" s="272"/>
      <c r="F2" s="272"/>
      <c r="G2" s="272"/>
      <c r="H2" s="272"/>
      <c r="I2" s="272"/>
      <c r="J2" s="272"/>
      <c r="K2" s="272"/>
      <c r="L2" s="272"/>
    </row>
    <row r="3" spans="1:22">
      <c r="E3" s="96" t="s">
        <v>1</v>
      </c>
      <c r="G3" s="113"/>
      <c r="L3" s="113" t="s">
        <v>2</v>
      </c>
    </row>
    <row r="4" spans="1:22">
      <c r="A4" s="265" t="s">
        <v>3</v>
      </c>
      <c r="B4" s="266"/>
      <c r="C4" s="266"/>
      <c r="D4" s="266"/>
      <c r="E4" s="260" t="s">
        <v>4</v>
      </c>
      <c r="F4" s="260"/>
      <c r="G4" s="260"/>
      <c r="H4" s="260"/>
      <c r="I4" s="260"/>
      <c r="J4" s="260"/>
      <c r="K4" s="260"/>
      <c r="L4" s="260"/>
      <c r="O4" s="118" t="s">
        <v>11</v>
      </c>
    </row>
    <row r="5" spans="1:22" ht="13.5" customHeight="1">
      <c r="A5" s="260" t="s">
        <v>5</v>
      </c>
      <c r="B5" s="257" t="s">
        <v>9</v>
      </c>
      <c r="C5" s="261" t="s">
        <v>7</v>
      </c>
      <c r="D5" s="273" t="s">
        <v>8</v>
      </c>
      <c r="E5" s="260" t="s">
        <v>5</v>
      </c>
      <c r="F5" s="261" t="s">
        <v>9</v>
      </c>
      <c r="G5" s="257" t="s">
        <v>7</v>
      </c>
      <c r="H5" s="258"/>
      <c r="I5" s="258"/>
      <c r="J5" s="258"/>
      <c r="K5" s="259"/>
      <c r="L5" s="261" t="s">
        <v>8</v>
      </c>
    </row>
    <row r="6" spans="1:22" ht="13.5" customHeight="1">
      <c r="A6" s="260"/>
      <c r="B6" s="257"/>
      <c r="C6" s="261"/>
      <c r="D6" s="274"/>
      <c r="E6" s="260"/>
      <c r="F6" s="261"/>
      <c r="G6" s="262" t="s">
        <v>13</v>
      </c>
      <c r="H6" s="257" t="s">
        <v>14</v>
      </c>
      <c r="I6" s="258"/>
      <c r="J6" s="259"/>
      <c r="K6" s="262" t="s">
        <v>15</v>
      </c>
      <c r="L6" s="261"/>
    </row>
    <row r="7" spans="1:22">
      <c r="A7" s="260"/>
      <c r="B7" s="261"/>
      <c r="C7" s="261"/>
      <c r="D7" s="263"/>
      <c r="E7" s="260"/>
      <c r="F7" s="261"/>
      <c r="G7" s="263"/>
      <c r="H7" s="97" t="s">
        <v>17</v>
      </c>
      <c r="I7" s="97" t="s">
        <v>18</v>
      </c>
      <c r="J7" s="98" t="s">
        <v>19</v>
      </c>
      <c r="K7" s="263"/>
      <c r="L7" s="261"/>
    </row>
    <row r="8" spans="1:22" s="95" customFormat="1">
      <c r="A8" s="99" t="s">
        <v>836</v>
      </c>
      <c r="B8" s="100"/>
      <c r="C8" s="100"/>
      <c r="D8" s="100">
        <f>B8+C8</f>
        <v>0</v>
      </c>
      <c r="E8" s="99" t="s">
        <v>837</v>
      </c>
      <c r="F8" s="100"/>
      <c r="G8" s="114">
        <f>H8+K8</f>
        <v>0</v>
      </c>
      <c r="H8" s="100">
        <f>H9</f>
        <v>0</v>
      </c>
      <c r="I8" s="100">
        <f>I9</f>
        <v>0</v>
      </c>
      <c r="J8" s="100">
        <f>J9</f>
        <v>0</v>
      </c>
      <c r="K8" s="100">
        <f>K9</f>
        <v>0</v>
      </c>
      <c r="L8" s="114">
        <f>F8+G8</f>
        <v>0</v>
      </c>
    </row>
    <row r="9" spans="1:22" ht="27">
      <c r="A9" s="101" t="s">
        <v>838</v>
      </c>
      <c r="B9" s="100"/>
      <c r="C9" s="100"/>
      <c r="D9" s="100">
        <f t="shared" ref="D9:D25" si="0">B9+C9</f>
        <v>0</v>
      </c>
      <c r="E9" s="101" t="s">
        <v>839</v>
      </c>
      <c r="F9" s="100"/>
      <c r="G9" s="114">
        <f t="shared" ref="G9:G26" si="1">H9+K9</f>
        <v>0</v>
      </c>
      <c r="H9" s="100"/>
      <c r="I9" s="100"/>
      <c r="J9" s="100"/>
      <c r="K9" s="100"/>
      <c r="L9" s="114">
        <f t="shared" ref="L9:L27" si="2">F9+G9</f>
        <v>0</v>
      </c>
    </row>
    <row r="10" spans="1:22" s="95" customFormat="1">
      <c r="A10" s="102" t="s">
        <v>840</v>
      </c>
      <c r="B10" s="100"/>
      <c r="C10" s="100"/>
      <c r="D10" s="100">
        <f t="shared" si="0"/>
        <v>0</v>
      </c>
      <c r="E10" s="99" t="s">
        <v>841</v>
      </c>
      <c r="F10" s="100">
        <f>F11+F12</f>
        <v>0</v>
      </c>
      <c r="G10" s="114">
        <f t="shared" si="1"/>
        <v>0</v>
      </c>
      <c r="H10" s="100">
        <f>H11+H12</f>
        <v>0</v>
      </c>
      <c r="I10" s="100">
        <f>I11+I12</f>
        <v>0</v>
      </c>
      <c r="J10" s="100">
        <f>J11+J12</f>
        <v>0</v>
      </c>
      <c r="K10" s="100">
        <f>K11+K12</f>
        <v>0</v>
      </c>
      <c r="L10" s="114">
        <f t="shared" si="2"/>
        <v>0</v>
      </c>
    </row>
    <row r="11" spans="1:22" ht="27">
      <c r="A11" s="101" t="s">
        <v>842</v>
      </c>
      <c r="B11" s="100"/>
      <c r="C11" s="100"/>
      <c r="D11" s="100">
        <f t="shared" si="0"/>
        <v>0</v>
      </c>
      <c r="E11" s="101" t="s">
        <v>843</v>
      </c>
      <c r="F11" s="100"/>
      <c r="G11" s="114">
        <f t="shared" si="1"/>
        <v>0</v>
      </c>
      <c r="H11" s="100"/>
      <c r="I11" s="100"/>
      <c r="J11" s="100"/>
      <c r="K11" s="100"/>
      <c r="L11" s="114">
        <f t="shared" si="2"/>
        <v>0</v>
      </c>
    </row>
    <row r="12" spans="1:22" ht="27">
      <c r="A12" s="101" t="s">
        <v>844</v>
      </c>
      <c r="B12" s="100"/>
      <c r="C12" s="100"/>
      <c r="D12" s="100">
        <f t="shared" si="0"/>
        <v>0</v>
      </c>
      <c r="E12" s="101" t="s">
        <v>845</v>
      </c>
      <c r="F12" s="100"/>
      <c r="G12" s="114">
        <f t="shared" si="1"/>
        <v>0</v>
      </c>
      <c r="H12" s="100"/>
      <c r="I12" s="100"/>
      <c r="J12" s="100"/>
      <c r="K12" s="100"/>
      <c r="L12" s="114">
        <f t="shared" si="2"/>
        <v>0</v>
      </c>
    </row>
    <row r="13" spans="1:22" s="95" customFormat="1">
      <c r="A13" s="99" t="s">
        <v>846</v>
      </c>
      <c r="B13" s="100">
        <f>B14+B15+B16+B17+B18</f>
        <v>105661</v>
      </c>
      <c r="C13" s="100">
        <f>C14+C15+C16+C17+C18</f>
        <v>-40048</v>
      </c>
      <c r="D13" s="100">
        <f t="shared" si="0"/>
        <v>65613</v>
      </c>
      <c r="E13" s="99" t="s">
        <v>847</v>
      </c>
      <c r="F13" s="100">
        <f>SUM(F14:F18)</f>
        <v>98509.526578999998</v>
      </c>
      <c r="G13" s="114">
        <f t="shared" si="1"/>
        <v>-30207</v>
      </c>
      <c r="H13" s="100">
        <f>H14+H15+H16+H17+H18</f>
        <v>-30207</v>
      </c>
      <c r="I13" s="100">
        <f>I14+I15+I16+I17+I18</f>
        <v>26049</v>
      </c>
      <c r="J13" s="100">
        <f>J14+J15+J16+J17+J18</f>
        <v>-56256</v>
      </c>
      <c r="K13" s="100">
        <f>K14+K15+K16+K17+K18</f>
        <v>0</v>
      </c>
      <c r="L13" s="114">
        <f t="shared" si="2"/>
        <v>68302.526578999998</v>
      </c>
      <c r="P13" s="95" t="s">
        <v>18</v>
      </c>
      <c r="Q13" s="95" t="s">
        <v>19</v>
      </c>
    </row>
    <row r="14" spans="1:22" ht="26.25" customHeight="1">
      <c r="A14" s="101" t="s">
        <v>848</v>
      </c>
      <c r="B14" s="100">
        <v>89144</v>
      </c>
      <c r="C14" s="100">
        <v>-39874</v>
      </c>
      <c r="D14" s="100">
        <f t="shared" si="0"/>
        <v>49270</v>
      </c>
      <c r="E14" s="101" t="s">
        <v>849</v>
      </c>
      <c r="F14" s="100">
        <v>85256.526578999998</v>
      </c>
      <c r="G14" s="114">
        <f t="shared" si="1"/>
        <v>-34123</v>
      </c>
      <c r="H14" s="100">
        <f>I14+J14</f>
        <v>-34123</v>
      </c>
      <c r="I14" s="100">
        <f>M14+P14</f>
        <v>18633</v>
      </c>
      <c r="J14" s="100">
        <f>O14+Q14</f>
        <v>-52756</v>
      </c>
      <c r="K14" s="100"/>
      <c r="L14" s="114">
        <f>F14+G14</f>
        <v>51133.526578999998</v>
      </c>
      <c r="M14" s="96">
        <v>14366</v>
      </c>
      <c r="N14" s="119"/>
      <c r="P14" s="96">
        <v>4267</v>
      </c>
      <c r="Q14" s="96">
        <v>-52756</v>
      </c>
      <c r="T14" s="120"/>
      <c r="V14" s="120"/>
    </row>
    <row r="15" spans="1:22">
      <c r="A15" s="101" t="s">
        <v>850</v>
      </c>
      <c r="B15" s="100">
        <v>5900</v>
      </c>
      <c r="C15" s="100">
        <v>850</v>
      </c>
      <c r="D15" s="100">
        <f t="shared" si="0"/>
        <v>6750</v>
      </c>
      <c r="E15" s="101" t="s">
        <v>851</v>
      </c>
      <c r="F15" s="100">
        <v>5900</v>
      </c>
      <c r="G15" s="114">
        <f t="shared" si="1"/>
        <v>850</v>
      </c>
      <c r="H15" s="100">
        <f>I15+J15</f>
        <v>850</v>
      </c>
      <c r="I15" s="100">
        <f t="shared" ref="I15:I17" si="3">M15+P15</f>
        <v>850</v>
      </c>
      <c r="J15" s="100">
        <f t="shared" ref="J15:J18" si="4">O15+Q15</f>
        <v>0</v>
      </c>
      <c r="K15" s="100"/>
      <c r="L15" s="114">
        <f>F15+G15</f>
        <v>6750</v>
      </c>
      <c r="N15" s="119"/>
      <c r="P15" s="96">
        <v>850</v>
      </c>
      <c r="T15" s="120"/>
      <c r="V15" s="120"/>
    </row>
    <row r="16" spans="1:22">
      <c r="A16" s="101" t="s">
        <v>852</v>
      </c>
      <c r="B16" s="100">
        <v>856</v>
      </c>
      <c r="C16" s="100">
        <v>-391</v>
      </c>
      <c r="D16" s="100">
        <f t="shared" ref="D16:D18" si="5">B16+C16</f>
        <v>465</v>
      </c>
      <c r="E16" s="101" t="s">
        <v>853</v>
      </c>
      <c r="F16" s="100">
        <v>306</v>
      </c>
      <c r="G16" s="114">
        <f t="shared" si="1"/>
        <v>719</v>
      </c>
      <c r="H16" s="100">
        <f>I16+J16</f>
        <v>719</v>
      </c>
      <c r="I16" s="100">
        <f t="shared" si="3"/>
        <v>719</v>
      </c>
      <c r="J16" s="100">
        <f t="shared" si="4"/>
        <v>0</v>
      </c>
      <c r="K16" s="100"/>
      <c r="L16" s="114">
        <f t="shared" si="2"/>
        <v>1025</v>
      </c>
      <c r="N16" s="119"/>
      <c r="P16" s="96">
        <v>719</v>
      </c>
      <c r="T16" s="120"/>
      <c r="V16" s="120"/>
    </row>
    <row r="17" spans="1:22" ht="27">
      <c r="A17" s="101" t="s">
        <v>854</v>
      </c>
      <c r="B17" s="100">
        <v>6461</v>
      </c>
      <c r="C17" s="100">
        <v>-633</v>
      </c>
      <c r="D17" s="100">
        <f t="shared" si="5"/>
        <v>5828</v>
      </c>
      <c r="E17" s="101" t="s">
        <v>855</v>
      </c>
      <c r="F17" s="100">
        <v>4755</v>
      </c>
      <c r="G17" s="114">
        <f t="shared" si="1"/>
        <v>1073</v>
      </c>
      <c r="H17" s="100">
        <f>I17+J17</f>
        <v>1073</v>
      </c>
      <c r="I17" s="100">
        <f t="shared" si="3"/>
        <v>4117</v>
      </c>
      <c r="J17" s="100">
        <f t="shared" si="4"/>
        <v>-3044</v>
      </c>
      <c r="K17" s="100"/>
      <c r="L17" s="114">
        <f t="shared" si="2"/>
        <v>5828</v>
      </c>
      <c r="N17" s="119"/>
      <c r="P17" s="96">
        <v>4117</v>
      </c>
      <c r="Q17" s="96">
        <v>-3044</v>
      </c>
      <c r="T17" s="120"/>
      <c r="V17" s="120"/>
    </row>
    <row r="18" spans="1:22" s="95" customFormat="1">
      <c r="A18" s="101" t="s">
        <v>856</v>
      </c>
      <c r="B18" s="100">
        <v>3300</v>
      </c>
      <c r="C18" s="100"/>
      <c r="D18" s="100">
        <f t="shared" si="5"/>
        <v>3300</v>
      </c>
      <c r="E18" s="101" t="s">
        <v>857</v>
      </c>
      <c r="F18" s="100">
        <v>2292</v>
      </c>
      <c r="G18" s="114">
        <f t="shared" si="1"/>
        <v>1274</v>
      </c>
      <c r="H18" s="100">
        <f>I18+J18</f>
        <v>1274</v>
      </c>
      <c r="I18" s="100">
        <f>P18</f>
        <v>1730</v>
      </c>
      <c r="J18" s="100">
        <f t="shared" si="4"/>
        <v>-456</v>
      </c>
      <c r="K18" s="100"/>
      <c r="L18" s="114">
        <f t="shared" si="2"/>
        <v>3566</v>
      </c>
      <c r="P18" s="95">
        <v>1730</v>
      </c>
      <c r="Q18" s="95">
        <v>-456</v>
      </c>
      <c r="T18" s="120"/>
      <c r="V18" s="120"/>
    </row>
    <row r="19" spans="1:22" s="95" customFormat="1">
      <c r="A19" s="103" t="s">
        <v>858</v>
      </c>
      <c r="B19" s="100"/>
      <c r="C19" s="100"/>
      <c r="D19" s="100">
        <f t="shared" si="0"/>
        <v>0</v>
      </c>
      <c r="E19" s="99" t="s">
        <v>859</v>
      </c>
      <c r="F19" s="100">
        <f>F20+F21+F22</f>
        <v>1992.94</v>
      </c>
      <c r="G19" s="114">
        <f t="shared" si="1"/>
        <v>0</v>
      </c>
      <c r="H19" s="100">
        <f>H20</f>
        <v>0</v>
      </c>
      <c r="I19" s="100">
        <f>I20</f>
        <v>0</v>
      </c>
      <c r="J19" s="100">
        <f>J20</f>
        <v>0</v>
      </c>
      <c r="K19" s="100">
        <f>K20</f>
        <v>0</v>
      </c>
      <c r="L19" s="114">
        <f t="shared" si="2"/>
        <v>1992.94</v>
      </c>
      <c r="T19" s="120"/>
      <c r="V19" s="120"/>
    </row>
    <row r="20" spans="1:22">
      <c r="A20" s="104" t="s">
        <v>860</v>
      </c>
      <c r="B20" s="100"/>
      <c r="C20" s="100"/>
      <c r="D20" s="100">
        <f t="shared" si="0"/>
        <v>0</v>
      </c>
      <c r="E20" s="101" t="s">
        <v>861</v>
      </c>
      <c r="F20" s="100">
        <v>20</v>
      </c>
      <c r="G20" s="114">
        <f t="shared" si="1"/>
        <v>0</v>
      </c>
      <c r="H20" s="100"/>
      <c r="I20" s="100"/>
      <c r="J20" s="100"/>
      <c r="K20" s="100"/>
      <c r="L20" s="114">
        <f t="shared" si="2"/>
        <v>20</v>
      </c>
    </row>
    <row r="21" spans="1:22" ht="27">
      <c r="A21" s="104"/>
      <c r="B21" s="100"/>
      <c r="C21" s="100"/>
      <c r="D21" s="100"/>
      <c r="E21" s="101" t="s">
        <v>843</v>
      </c>
      <c r="F21" s="100">
        <v>1969</v>
      </c>
      <c r="G21" s="114"/>
      <c r="H21" s="100"/>
      <c r="I21" s="100"/>
      <c r="J21" s="100"/>
      <c r="K21" s="100"/>
      <c r="L21" s="114"/>
    </row>
    <row r="22" spans="1:22">
      <c r="A22" s="104"/>
      <c r="B22" s="100"/>
      <c r="C22" s="100"/>
      <c r="D22" s="100"/>
      <c r="E22" s="101" t="s">
        <v>862</v>
      </c>
      <c r="F22" s="100">
        <v>3.94</v>
      </c>
      <c r="G22" s="114"/>
      <c r="H22" s="100"/>
      <c r="I22" s="100"/>
      <c r="J22" s="100"/>
      <c r="K22" s="100"/>
      <c r="L22" s="114"/>
    </row>
    <row r="23" spans="1:22" s="95" customFormat="1">
      <c r="A23" s="103" t="s">
        <v>863</v>
      </c>
      <c r="B23" s="100">
        <f>B24+B25</f>
        <v>520</v>
      </c>
      <c r="C23" s="100"/>
      <c r="D23" s="100">
        <f>D24+D25</f>
        <v>520</v>
      </c>
      <c r="E23" s="99" t="s">
        <v>864</v>
      </c>
      <c r="F23" s="100">
        <f>F24+F25+F26</f>
        <v>141225</v>
      </c>
      <c r="G23" s="114">
        <f>H23+K23</f>
        <v>60000</v>
      </c>
      <c r="H23" s="100">
        <f>SUM(H24:H26)</f>
        <v>60000</v>
      </c>
      <c r="I23" s="100">
        <f>SUM(I24:I26)</f>
        <v>60060</v>
      </c>
      <c r="J23" s="100">
        <f>SUM(J24:J26)</f>
        <v>-60</v>
      </c>
      <c r="K23" s="100">
        <f>SUM(K24:K26)</f>
        <v>0</v>
      </c>
      <c r="L23" s="114">
        <f t="shared" si="2"/>
        <v>201225</v>
      </c>
    </row>
    <row r="24" spans="1:22" ht="27">
      <c r="A24" s="101" t="s">
        <v>865</v>
      </c>
      <c r="B24" s="100"/>
      <c r="C24" s="100"/>
      <c r="D24" s="100">
        <f t="shared" si="0"/>
        <v>0</v>
      </c>
      <c r="E24" s="101" t="s">
        <v>866</v>
      </c>
      <c r="F24" s="100">
        <v>255</v>
      </c>
      <c r="G24" s="114">
        <f t="shared" si="1"/>
        <v>0</v>
      </c>
      <c r="H24" s="100">
        <f>I24+J24</f>
        <v>0</v>
      </c>
      <c r="I24" s="100"/>
      <c r="J24" s="100"/>
      <c r="K24" s="100"/>
      <c r="L24" s="114">
        <f t="shared" si="2"/>
        <v>255</v>
      </c>
    </row>
    <row r="25" spans="1:22" ht="27">
      <c r="A25" s="104" t="s">
        <v>867</v>
      </c>
      <c r="B25" s="100">
        <v>520</v>
      </c>
      <c r="C25" s="100"/>
      <c r="D25" s="100">
        <f t="shared" si="0"/>
        <v>520</v>
      </c>
      <c r="E25" s="101" t="s">
        <v>868</v>
      </c>
      <c r="F25" s="100">
        <v>970</v>
      </c>
      <c r="G25" s="114">
        <f t="shared" si="1"/>
        <v>0</v>
      </c>
      <c r="H25" s="100">
        <f>I25+J25</f>
        <v>0</v>
      </c>
      <c r="I25" s="100">
        <f>P25</f>
        <v>60</v>
      </c>
      <c r="J25" s="100">
        <f>Q25</f>
        <v>-60</v>
      </c>
      <c r="K25" s="100"/>
      <c r="L25" s="114">
        <f t="shared" si="2"/>
        <v>970</v>
      </c>
      <c r="P25" s="96">
        <v>60</v>
      </c>
      <c r="Q25" s="96">
        <v>-60</v>
      </c>
    </row>
    <row r="26" spans="1:22" s="95" customFormat="1" ht="27">
      <c r="A26" s="101"/>
      <c r="B26" s="100"/>
      <c r="C26" s="100"/>
      <c r="D26" s="100"/>
      <c r="E26" s="101" t="s">
        <v>869</v>
      </c>
      <c r="F26" s="100">
        <v>140000</v>
      </c>
      <c r="G26" s="114">
        <f t="shared" si="1"/>
        <v>60000</v>
      </c>
      <c r="H26" s="100">
        <f>I26+J26</f>
        <v>60000</v>
      </c>
      <c r="I26" s="100">
        <f>P26:P27</f>
        <v>60000</v>
      </c>
      <c r="J26" s="100"/>
      <c r="K26" s="100"/>
      <c r="L26" s="114">
        <f t="shared" si="2"/>
        <v>200000</v>
      </c>
      <c r="P26" s="95">
        <v>60000</v>
      </c>
    </row>
    <row r="27" spans="1:22" s="95" customFormat="1">
      <c r="A27" s="101"/>
      <c r="B27" s="100"/>
      <c r="C27" s="100"/>
      <c r="D27" s="100"/>
      <c r="E27" s="99"/>
      <c r="F27" s="100"/>
      <c r="G27" s="114"/>
      <c r="H27" s="100"/>
      <c r="I27" s="100"/>
      <c r="J27" s="100"/>
      <c r="K27" s="100"/>
      <c r="L27" s="114">
        <f t="shared" si="2"/>
        <v>0</v>
      </c>
    </row>
    <row r="28" spans="1:22">
      <c r="A28" s="105"/>
      <c r="B28" s="106"/>
      <c r="C28" s="106"/>
      <c r="D28" s="106"/>
      <c r="E28" s="99"/>
      <c r="F28" s="100"/>
      <c r="G28" s="114"/>
      <c r="H28" s="100"/>
      <c r="I28" s="100"/>
      <c r="J28" s="100"/>
      <c r="K28" s="100"/>
      <c r="L28" s="114"/>
    </row>
    <row r="29" spans="1:22">
      <c r="A29" s="107" t="s">
        <v>870</v>
      </c>
      <c r="B29" s="108">
        <f>B8+B10+B13+B19+B23</f>
        <v>106181</v>
      </c>
      <c r="C29" s="108">
        <f>C8+C10+C13+C19+C23</f>
        <v>-40048</v>
      </c>
      <c r="D29" s="108">
        <f>D8+D10+D13+D19+D23</f>
        <v>66133</v>
      </c>
      <c r="E29" s="115" t="s">
        <v>871</v>
      </c>
      <c r="F29" s="108">
        <f t="shared" ref="F29:L29" si="6">F8+F10+F13+F19+F23+F27</f>
        <v>241727.466579</v>
      </c>
      <c r="G29" s="108">
        <f t="shared" si="6"/>
        <v>29793</v>
      </c>
      <c r="H29" s="108">
        <f>H8+H10+H13+H19+H23+H27</f>
        <v>29793</v>
      </c>
      <c r="I29" s="108">
        <f t="shared" si="6"/>
        <v>86109</v>
      </c>
      <c r="J29" s="108">
        <f t="shared" si="6"/>
        <v>-56316</v>
      </c>
      <c r="K29" s="108">
        <f t="shared" si="6"/>
        <v>0</v>
      </c>
      <c r="L29" s="108">
        <f t="shared" si="6"/>
        <v>271520.466579</v>
      </c>
    </row>
    <row r="30" spans="1:22">
      <c r="A30" s="109" t="s">
        <v>47</v>
      </c>
      <c r="B30" s="108">
        <f>B31+B32+B33+B34</f>
        <v>150137</v>
      </c>
      <c r="C30" s="108">
        <f>C31+C32+C33+C34</f>
        <v>60800</v>
      </c>
      <c r="D30" s="108">
        <f>D31+D32+D33+D34</f>
        <v>210937</v>
      </c>
      <c r="E30" s="109" t="s">
        <v>48</v>
      </c>
      <c r="F30" s="108">
        <f>F31+F32+F33</f>
        <v>14591</v>
      </c>
      <c r="G30" s="108">
        <f>G31+G33+G32</f>
        <v>-9041</v>
      </c>
      <c r="H30" s="108">
        <f>H31+H33+H32</f>
        <v>-9041</v>
      </c>
      <c r="I30" s="108">
        <f>I31+I33+I32</f>
        <v>800</v>
      </c>
      <c r="J30" s="108">
        <f t="shared" ref="J30:L30" si="7">J31+J33+J32</f>
        <v>-9841</v>
      </c>
      <c r="K30" s="108">
        <f t="shared" si="7"/>
        <v>0</v>
      </c>
      <c r="L30" s="108">
        <f t="shared" si="7"/>
        <v>5550</v>
      </c>
    </row>
    <row r="31" spans="1:22">
      <c r="A31" s="110" t="s">
        <v>53</v>
      </c>
      <c r="B31" s="100">
        <v>1674</v>
      </c>
      <c r="C31" s="100"/>
      <c r="D31" s="100">
        <f>B31+C31</f>
        <v>1674</v>
      </c>
      <c r="E31" s="110" t="s">
        <v>872</v>
      </c>
      <c r="F31" s="100">
        <v>4250</v>
      </c>
      <c r="G31" s="100">
        <f>H31+K31</f>
        <v>800</v>
      </c>
      <c r="H31" s="100">
        <f>I31+J31</f>
        <v>800</v>
      </c>
      <c r="I31" s="100">
        <v>800</v>
      </c>
      <c r="J31" s="100"/>
      <c r="K31" s="100"/>
      <c r="L31" s="100">
        <f>F31+G31</f>
        <v>5050</v>
      </c>
    </row>
    <row r="32" spans="1:22">
      <c r="A32" s="110" t="s">
        <v>55</v>
      </c>
      <c r="B32" s="100">
        <v>4347</v>
      </c>
      <c r="C32" s="100"/>
      <c r="D32" s="100">
        <f>B32+C32</f>
        <v>4347</v>
      </c>
      <c r="E32" s="110" t="s">
        <v>873</v>
      </c>
      <c r="F32" s="100">
        <v>500</v>
      </c>
      <c r="G32" s="100">
        <f>H32+K32</f>
        <v>0</v>
      </c>
      <c r="H32" s="100">
        <f>I32+J32</f>
        <v>0</v>
      </c>
      <c r="I32" s="100"/>
      <c r="J32" s="100"/>
      <c r="K32" s="100"/>
      <c r="L32" s="100">
        <f>F32+G32</f>
        <v>500</v>
      </c>
    </row>
    <row r="33" spans="1:12" ht="27">
      <c r="A33" s="101" t="s">
        <v>874</v>
      </c>
      <c r="B33" s="100">
        <v>144116</v>
      </c>
      <c r="C33" s="100">
        <v>60800</v>
      </c>
      <c r="D33" s="100">
        <f>B33+C33</f>
        <v>204916</v>
      </c>
      <c r="E33" s="110" t="s">
        <v>54</v>
      </c>
      <c r="F33" s="100">
        <v>9841</v>
      </c>
      <c r="G33" s="100">
        <f>H33+K33</f>
        <v>-9841</v>
      </c>
      <c r="H33" s="100">
        <f>I33+J33</f>
        <v>-9841</v>
      </c>
      <c r="I33" s="100"/>
      <c r="J33" s="100">
        <v>-9841</v>
      </c>
      <c r="K33" s="100"/>
      <c r="L33" s="100">
        <f>F33+G33</f>
        <v>0</v>
      </c>
    </row>
    <row r="34" spans="1:12">
      <c r="A34" s="101"/>
      <c r="B34" s="100"/>
      <c r="C34" s="100"/>
      <c r="D34" s="100"/>
      <c r="E34" s="105"/>
      <c r="F34" s="105"/>
      <c r="G34" s="105"/>
      <c r="H34" s="105"/>
      <c r="I34" s="105"/>
      <c r="J34" s="105"/>
      <c r="K34" s="105"/>
      <c r="L34" s="105"/>
    </row>
    <row r="35" spans="1:12">
      <c r="A35" s="99"/>
      <c r="B35" s="106"/>
      <c r="C35" s="106"/>
      <c r="D35" s="106"/>
      <c r="E35" s="105"/>
      <c r="F35" s="105"/>
      <c r="G35" s="105"/>
      <c r="H35" s="105"/>
      <c r="I35" s="105"/>
      <c r="J35" s="105"/>
      <c r="K35" s="105"/>
      <c r="L35" s="105"/>
    </row>
    <row r="36" spans="1:12">
      <c r="A36" s="111" t="s">
        <v>60</v>
      </c>
      <c r="B36" s="108">
        <f>B29+B30</f>
        <v>256318</v>
      </c>
      <c r="C36" s="108">
        <f>C29+C30</f>
        <v>20752</v>
      </c>
      <c r="D36" s="108">
        <f>D29+D30</f>
        <v>277070</v>
      </c>
      <c r="E36" s="97" t="s">
        <v>61</v>
      </c>
      <c r="F36" s="116">
        <f t="shared" ref="F36:L36" si="8">F29+F30</f>
        <v>256318.466579</v>
      </c>
      <c r="G36" s="116">
        <f t="shared" si="8"/>
        <v>20752</v>
      </c>
      <c r="H36" s="116">
        <f t="shared" si="8"/>
        <v>20752</v>
      </c>
      <c r="I36" s="116">
        <f t="shared" si="8"/>
        <v>86909</v>
      </c>
      <c r="J36" s="116">
        <f t="shared" si="8"/>
        <v>-66157</v>
      </c>
      <c r="K36" s="116">
        <f t="shared" si="8"/>
        <v>0</v>
      </c>
      <c r="L36" s="116">
        <f t="shared" si="8"/>
        <v>277070.466579</v>
      </c>
    </row>
    <row r="37" spans="1:12">
      <c r="A37" s="105"/>
      <c r="B37" s="112"/>
      <c r="C37" s="112"/>
      <c r="D37" s="112"/>
      <c r="E37" s="97" t="s">
        <v>62</v>
      </c>
      <c r="F37" s="114">
        <f>B36-F36</f>
        <v>-0.46657899999991098</v>
      </c>
      <c r="G37" s="100"/>
      <c r="H37" s="114"/>
      <c r="I37" s="114"/>
      <c r="J37" s="106"/>
      <c r="K37" s="106"/>
      <c r="L37" s="100">
        <f>D36-L36</f>
        <v>-0.46657899999991059</v>
      </c>
    </row>
    <row r="43" spans="1:12">
      <c r="F43" s="117"/>
      <c r="H43" s="117"/>
      <c r="I43" s="117"/>
      <c r="J43" s="117"/>
      <c r="K43" s="117"/>
    </row>
  </sheetData>
  <mergeCells count="14">
    <mergeCell ref="A2:L2"/>
    <mergeCell ref="A4:D4"/>
    <mergeCell ref="E4:L4"/>
    <mergeCell ref="G5:K5"/>
    <mergeCell ref="H6:J6"/>
    <mergeCell ref="A5:A7"/>
    <mergeCell ref="B5:B7"/>
    <mergeCell ref="C5:C7"/>
    <mergeCell ref="D5:D7"/>
    <mergeCell ref="E5:E7"/>
    <mergeCell ref="F5:F7"/>
    <mergeCell ref="G6:G7"/>
    <mergeCell ref="K6:K7"/>
    <mergeCell ref="L5:L7"/>
  </mergeCells>
  <phoneticPr fontId="71" type="noConversion"/>
  <pageMargins left="0.71" right="0.17" top="0.17" bottom="0.31" header="0.31496062992126" footer="0.31496062992126"/>
  <pageSetup paperSize="9" scale="75" orientation="landscape" r:id="rId1"/>
  <colBreaks count="1" manualBreakCount="1">
    <brk id="12"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M156"/>
  <sheetViews>
    <sheetView tabSelected="1" workbookViewId="0">
      <pane ySplit="4" topLeftCell="A113" activePane="bottomLeft" state="frozen"/>
      <selection pane="bottomLeft" activeCell="B109" sqref="B109:H110"/>
    </sheetView>
  </sheetViews>
  <sheetFormatPr defaultColWidth="9" defaultRowHeight="13.5"/>
  <cols>
    <col min="1" max="1" width="6.5" style="212" customWidth="1"/>
    <col min="2" max="2" width="33" style="213" customWidth="1"/>
    <col min="3" max="3" width="26.125" style="214" customWidth="1"/>
    <col min="4" max="4" width="41.875" style="215" customWidth="1"/>
    <col min="5" max="5" width="13.625" style="216" customWidth="1"/>
    <col min="6" max="6" width="14.375" style="217" customWidth="1"/>
    <col min="7" max="7" width="13.25" style="218" customWidth="1"/>
    <col min="8" max="8" width="36.875" style="214" customWidth="1"/>
    <col min="9" max="10" width="9" style="207" hidden="1" customWidth="1"/>
    <col min="11" max="11" width="9.5" style="207" hidden="1" customWidth="1"/>
    <col min="12" max="12" width="10.5" style="207" hidden="1" customWidth="1"/>
    <col min="13" max="13" width="9" style="207" hidden="1" customWidth="1"/>
    <col min="14" max="14" width="7.125" style="212" customWidth="1"/>
    <col min="15" max="256" width="9" style="212"/>
    <col min="257" max="257" width="8.75" style="212" customWidth="1"/>
    <col min="258" max="258" width="6.5" style="212" customWidth="1"/>
    <col min="259" max="259" width="21" style="212" customWidth="1"/>
    <col min="260" max="260" width="36" style="212" customWidth="1"/>
    <col min="261" max="261" width="14.875" style="212" customWidth="1"/>
    <col min="262" max="262" width="14.5" style="212" customWidth="1"/>
    <col min="263" max="263" width="15.5" style="212" customWidth="1"/>
    <col min="264" max="512" width="9" style="212"/>
    <col min="513" max="513" width="8.75" style="212" customWidth="1"/>
    <col min="514" max="514" width="6.5" style="212" customWidth="1"/>
    <col min="515" max="515" width="21" style="212" customWidth="1"/>
    <col min="516" max="516" width="36" style="212" customWidth="1"/>
    <col min="517" max="517" width="14.875" style="212" customWidth="1"/>
    <col min="518" max="518" width="14.5" style="212" customWidth="1"/>
    <col min="519" max="519" width="15.5" style="212" customWidth="1"/>
    <col min="520" max="768" width="9" style="212"/>
    <col min="769" max="769" width="8.75" style="212" customWidth="1"/>
    <col min="770" max="770" width="6.5" style="212" customWidth="1"/>
    <col min="771" max="771" width="21" style="212" customWidth="1"/>
    <col min="772" max="772" width="36" style="212" customWidth="1"/>
    <col min="773" max="773" width="14.875" style="212" customWidth="1"/>
    <col min="774" max="774" width="14.5" style="212" customWidth="1"/>
    <col min="775" max="775" width="15.5" style="212" customWidth="1"/>
    <col min="776" max="1024" width="9" style="212"/>
    <col min="1025" max="1025" width="8.75" style="212" customWidth="1"/>
    <col min="1026" max="1026" width="6.5" style="212" customWidth="1"/>
    <col min="1027" max="1027" width="21" style="212" customWidth="1"/>
    <col min="1028" max="1028" width="36" style="212" customWidth="1"/>
    <col min="1029" max="1029" width="14.875" style="212" customWidth="1"/>
    <col min="1030" max="1030" width="14.5" style="212" customWidth="1"/>
    <col min="1031" max="1031" width="15.5" style="212" customWidth="1"/>
    <col min="1032" max="1280" width="9" style="212"/>
    <col min="1281" max="1281" width="8.75" style="212" customWidth="1"/>
    <col min="1282" max="1282" width="6.5" style="212" customWidth="1"/>
    <col min="1283" max="1283" width="21" style="212" customWidth="1"/>
    <col min="1284" max="1284" width="36" style="212" customWidth="1"/>
    <col min="1285" max="1285" width="14.875" style="212" customWidth="1"/>
    <col min="1286" max="1286" width="14.5" style="212" customWidth="1"/>
    <col min="1287" max="1287" width="15.5" style="212" customWidth="1"/>
    <col min="1288" max="1536" width="9" style="212"/>
    <col min="1537" max="1537" width="8.75" style="212" customWidth="1"/>
    <col min="1538" max="1538" width="6.5" style="212" customWidth="1"/>
    <col min="1539" max="1539" width="21" style="212" customWidth="1"/>
    <col min="1540" max="1540" width="36" style="212" customWidth="1"/>
    <col min="1541" max="1541" width="14.875" style="212" customWidth="1"/>
    <col min="1542" max="1542" width="14.5" style="212" customWidth="1"/>
    <col min="1543" max="1543" width="15.5" style="212" customWidth="1"/>
    <col min="1544" max="1792" width="9" style="212"/>
    <col min="1793" max="1793" width="8.75" style="212" customWidth="1"/>
    <col min="1794" max="1794" width="6.5" style="212" customWidth="1"/>
    <col min="1795" max="1795" width="21" style="212" customWidth="1"/>
    <col min="1796" max="1796" width="36" style="212" customWidth="1"/>
    <col min="1797" max="1797" width="14.875" style="212" customWidth="1"/>
    <col min="1798" max="1798" width="14.5" style="212" customWidth="1"/>
    <col min="1799" max="1799" width="15.5" style="212" customWidth="1"/>
    <col min="1800" max="2048" width="9" style="212"/>
    <col min="2049" max="2049" width="8.75" style="212" customWidth="1"/>
    <col min="2050" max="2050" width="6.5" style="212" customWidth="1"/>
    <col min="2051" max="2051" width="21" style="212" customWidth="1"/>
    <col min="2052" max="2052" width="36" style="212" customWidth="1"/>
    <col min="2053" max="2053" width="14.875" style="212" customWidth="1"/>
    <col min="2054" max="2054" width="14.5" style="212" customWidth="1"/>
    <col min="2055" max="2055" width="15.5" style="212" customWidth="1"/>
    <col min="2056" max="2304" width="9" style="212"/>
    <col min="2305" max="2305" width="8.75" style="212" customWidth="1"/>
    <col min="2306" max="2306" width="6.5" style="212" customWidth="1"/>
    <col min="2307" max="2307" width="21" style="212" customWidth="1"/>
    <col min="2308" max="2308" width="36" style="212" customWidth="1"/>
    <col min="2309" max="2309" width="14.875" style="212" customWidth="1"/>
    <col min="2310" max="2310" width="14.5" style="212" customWidth="1"/>
    <col min="2311" max="2311" width="15.5" style="212" customWidth="1"/>
    <col min="2312" max="2560" width="9" style="212"/>
    <col min="2561" max="2561" width="8.75" style="212" customWidth="1"/>
    <col min="2562" max="2562" width="6.5" style="212" customWidth="1"/>
    <col min="2563" max="2563" width="21" style="212" customWidth="1"/>
    <col min="2564" max="2564" width="36" style="212" customWidth="1"/>
    <col min="2565" max="2565" width="14.875" style="212" customWidth="1"/>
    <col min="2566" max="2566" width="14.5" style="212" customWidth="1"/>
    <col min="2567" max="2567" width="15.5" style="212" customWidth="1"/>
    <col min="2568" max="2816" width="9" style="212"/>
    <col min="2817" max="2817" width="8.75" style="212" customWidth="1"/>
    <col min="2818" max="2818" width="6.5" style="212" customWidth="1"/>
    <col min="2819" max="2819" width="21" style="212" customWidth="1"/>
    <col min="2820" max="2820" width="36" style="212" customWidth="1"/>
    <col min="2821" max="2821" width="14.875" style="212" customWidth="1"/>
    <col min="2822" max="2822" width="14.5" style="212" customWidth="1"/>
    <col min="2823" max="2823" width="15.5" style="212" customWidth="1"/>
    <col min="2824" max="3072" width="9" style="212"/>
    <col min="3073" max="3073" width="8.75" style="212" customWidth="1"/>
    <col min="3074" max="3074" width="6.5" style="212" customWidth="1"/>
    <col min="3075" max="3075" width="21" style="212" customWidth="1"/>
    <col min="3076" max="3076" width="36" style="212" customWidth="1"/>
    <col min="3077" max="3077" width="14.875" style="212" customWidth="1"/>
    <col min="3078" max="3078" width="14.5" style="212" customWidth="1"/>
    <col min="3079" max="3079" width="15.5" style="212" customWidth="1"/>
    <col min="3080" max="3328" width="9" style="212"/>
    <col min="3329" max="3329" width="8.75" style="212" customWidth="1"/>
    <col min="3330" max="3330" width="6.5" style="212" customWidth="1"/>
    <col min="3331" max="3331" width="21" style="212" customWidth="1"/>
    <col min="3332" max="3332" width="36" style="212" customWidth="1"/>
    <col min="3333" max="3333" width="14.875" style="212" customWidth="1"/>
    <col min="3334" max="3334" width="14.5" style="212" customWidth="1"/>
    <col min="3335" max="3335" width="15.5" style="212" customWidth="1"/>
    <col min="3336" max="3584" width="9" style="212"/>
    <col min="3585" max="3585" width="8.75" style="212" customWidth="1"/>
    <col min="3586" max="3586" width="6.5" style="212" customWidth="1"/>
    <col min="3587" max="3587" width="21" style="212" customWidth="1"/>
    <col min="3588" max="3588" width="36" style="212" customWidth="1"/>
    <col min="3589" max="3589" width="14.875" style="212" customWidth="1"/>
    <col min="3590" max="3590" width="14.5" style="212" customWidth="1"/>
    <col min="3591" max="3591" width="15.5" style="212" customWidth="1"/>
    <col min="3592" max="3840" width="9" style="212"/>
    <col min="3841" max="3841" width="8.75" style="212" customWidth="1"/>
    <col min="3842" max="3842" width="6.5" style="212" customWidth="1"/>
    <col min="3843" max="3843" width="21" style="212" customWidth="1"/>
    <col min="3844" max="3844" width="36" style="212" customWidth="1"/>
    <col min="3845" max="3845" width="14.875" style="212" customWidth="1"/>
    <col min="3846" max="3846" width="14.5" style="212" customWidth="1"/>
    <col min="3847" max="3847" width="15.5" style="212" customWidth="1"/>
    <col min="3848" max="4096" width="9" style="212"/>
    <col min="4097" max="4097" width="8.75" style="212" customWidth="1"/>
    <col min="4098" max="4098" width="6.5" style="212" customWidth="1"/>
    <col min="4099" max="4099" width="21" style="212" customWidth="1"/>
    <col min="4100" max="4100" width="36" style="212" customWidth="1"/>
    <col min="4101" max="4101" width="14.875" style="212" customWidth="1"/>
    <col min="4102" max="4102" width="14.5" style="212" customWidth="1"/>
    <col min="4103" max="4103" width="15.5" style="212" customWidth="1"/>
    <col min="4104" max="4352" width="9" style="212"/>
    <col min="4353" max="4353" width="8.75" style="212" customWidth="1"/>
    <col min="4354" max="4354" width="6.5" style="212" customWidth="1"/>
    <col min="4355" max="4355" width="21" style="212" customWidth="1"/>
    <col min="4356" max="4356" width="36" style="212" customWidth="1"/>
    <col min="4357" max="4357" width="14.875" style="212" customWidth="1"/>
    <col min="4358" max="4358" width="14.5" style="212" customWidth="1"/>
    <col min="4359" max="4359" width="15.5" style="212" customWidth="1"/>
    <col min="4360" max="4608" width="9" style="212"/>
    <col min="4609" max="4609" width="8.75" style="212" customWidth="1"/>
    <col min="4610" max="4610" width="6.5" style="212" customWidth="1"/>
    <col min="4611" max="4611" width="21" style="212" customWidth="1"/>
    <col min="4612" max="4612" width="36" style="212" customWidth="1"/>
    <col min="4613" max="4613" width="14.875" style="212" customWidth="1"/>
    <col min="4614" max="4614" width="14.5" style="212" customWidth="1"/>
    <col min="4615" max="4615" width="15.5" style="212" customWidth="1"/>
    <col min="4616" max="4864" width="9" style="212"/>
    <col min="4865" max="4865" width="8.75" style="212" customWidth="1"/>
    <col min="4866" max="4866" width="6.5" style="212" customWidth="1"/>
    <col min="4867" max="4867" width="21" style="212" customWidth="1"/>
    <col min="4868" max="4868" width="36" style="212" customWidth="1"/>
    <col min="4869" max="4869" width="14.875" style="212" customWidth="1"/>
    <col min="4870" max="4870" width="14.5" style="212" customWidth="1"/>
    <col min="4871" max="4871" width="15.5" style="212" customWidth="1"/>
    <col min="4872" max="5120" width="9" style="212"/>
    <col min="5121" max="5121" width="8.75" style="212" customWidth="1"/>
    <col min="5122" max="5122" width="6.5" style="212" customWidth="1"/>
    <col min="5123" max="5123" width="21" style="212" customWidth="1"/>
    <col min="5124" max="5124" width="36" style="212" customWidth="1"/>
    <col min="5125" max="5125" width="14.875" style="212" customWidth="1"/>
    <col min="5126" max="5126" width="14.5" style="212" customWidth="1"/>
    <col min="5127" max="5127" width="15.5" style="212" customWidth="1"/>
    <col min="5128" max="5376" width="9" style="212"/>
    <col min="5377" max="5377" width="8.75" style="212" customWidth="1"/>
    <col min="5378" max="5378" width="6.5" style="212" customWidth="1"/>
    <col min="5379" max="5379" width="21" style="212" customWidth="1"/>
    <col min="5380" max="5380" width="36" style="212" customWidth="1"/>
    <col min="5381" max="5381" width="14.875" style="212" customWidth="1"/>
    <col min="5382" max="5382" width="14.5" style="212" customWidth="1"/>
    <col min="5383" max="5383" width="15.5" style="212" customWidth="1"/>
    <col min="5384" max="5632" width="9" style="212"/>
    <col min="5633" max="5633" width="8.75" style="212" customWidth="1"/>
    <col min="5634" max="5634" width="6.5" style="212" customWidth="1"/>
    <col min="5635" max="5635" width="21" style="212" customWidth="1"/>
    <col min="5636" max="5636" width="36" style="212" customWidth="1"/>
    <col min="5637" max="5637" width="14.875" style="212" customWidth="1"/>
    <col min="5638" max="5638" width="14.5" style="212" customWidth="1"/>
    <col min="5639" max="5639" width="15.5" style="212" customWidth="1"/>
    <col min="5640" max="5888" width="9" style="212"/>
    <col min="5889" max="5889" width="8.75" style="212" customWidth="1"/>
    <col min="5890" max="5890" width="6.5" style="212" customWidth="1"/>
    <col min="5891" max="5891" width="21" style="212" customWidth="1"/>
    <col min="5892" max="5892" width="36" style="212" customWidth="1"/>
    <col min="5893" max="5893" width="14.875" style="212" customWidth="1"/>
    <col min="5894" max="5894" width="14.5" style="212" customWidth="1"/>
    <col min="5895" max="5895" width="15.5" style="212" customWidth="1"/>
    <col min="5896" max="6144" width="9" style="212"/>
    <col min="6145" max="6145" width="8.75" style="212" customWidth="1"/>
    <col min="6146" max="6146" width="6.5" style="212" customWidth="1"/>
    <col min="6147" max="6147" width="21" style="212" customWidth="1"/>
    <col min="6148" max="6148" width="36" style="212" customWidth="1"/>
    <col min="6149" max="6149" width="14.875" style="212" customWidth="1"/>
    <col min="6150" max="6150" width="14.5" style="212" customWidth="1"/>
    <col min="6151" max="6151" width="15.5" style="212" customWidth="1"/>
    <col min="6152" max="6400" width="9" style="212"/>
    <col min="6401" max="6401" width="8.75" style="212" customWidth="1"/>
    <col min="6402" max="6402" width="6.5" style="212" customWidth="1"/>
    <col min="6403" max="6403" width="21" style="212" customWidth="1"/>
    <col min="6404" max="6404" width="36" style="212" customWidth="1"/>
    <col min="6405" max="6405" width="14.875" style="212" customWidth="1"/>
    <col min="6406" max="6406" width="14.5" style="212" customWidth="1"/>
    <col min="6407" max="6407" width="15.5" style="212" customWidth="1"/>
    <col min="6408" max="6656" width="9" style="212"/>
    <col min="6657" max="6657" width="8.75" style="212" customWidth="1"/>
    <col min="6658" max="6658" width="6.5" style="212" customWidth="1"/>
    <col min="6659" max="6659" width="21" style="212" customWidth="1"/>
    <col min="6660" max="6660" width="36" style="212" customWidth="1"/>
    <col min="6661" max="6661" width="14.875" style="212" customWidth="1"/>
    <col min="6662" max="6662" width="14.5" style="212" customWidth="1"/>
    <col min="6663" max="6663" width="15.5" style="212" customWidth="1"/>
    <col min="6664" max="6912" width="9" style="212"/>
    <col min="6913" max="6913" width="8.75" style="212" customWidth="1"/>
    <col min="6914" max="6914" width="6.5" style="212" customWidth="1"/>
    <col min="6915" max="6915" width="21" style="212" customWidth="1"/>
    <col min="6916" max="6916" width="36" style="212" customWidth="1"/>
    <col min="6917" max="6917" width="14.875" style="212" customWidth="1"/>
    <col min="6918" max="6918" width="14.5" style="212" customWidth="1"/>
    <col min="6919" max="6919" width="15.5" style="212" customWidth="1"/>
    <col min="6920" max="7168" width="9" style="212"/>
    <col min="7169" max="7169" width="8.75" style="212" customWidth="1"/>
    <col min="7170" max="7170" width="6.5" style="212" customWidth="1"/>
    <col min="7171" max="7171" width="21" style="212" customWidth="1"/>
    <col min="7172" max="7172" width="36" style="212" customWidth="1"/>
    <col min="7173" max="7173" width="14.875" style="212" customWidth="1"/>
    <col min="7174" max="7174" width="14.5" style="212" customWidth="1"/>
    <col min="7175" max="7175" width="15.5" style="212" customWidth="1"/>
    <col min="7176" max="7424" width="9" style="212"/>
    <col min="7425" max="7425" width="8.75" style="212" customWidth="1"/>
    <col min="7426" max="7426" width="6.5" style="212" customWidth="1"/>
    <col min="7427" max="7427" width="21" style="212" customWidth="1"/>
    <col min="7428" max="7428" width="36" style="212" customWidth="1"/>
    <col min="7429" max="7429" width="14.875" style="212" customWidth="1"/>
    <col min="7430" max="7430" width="14.5" style="212" customWidth="1"/>
    <col min="7431" max="7431" width="15.5" style="212" customWidth="1"/>
    <col min="7432" max="7680" width="9" style="212"/>
    <col min="7681" max="7681" width="8.75" style="212" customWidth="1"/>
    <col min="7682" max="7682" width="6.5" style="212" customWidth="1"/>
    <col min="7683" max="7683" width="21" style="212" customWidth="1"/>
    <col min="7684" max="7684" width="36" style="212" customWidth="1"/>
    <col min="7685" max="7685" width="14.875" style="212" customWidth="1"/>
    <col min="7686" max="7686" width="14.5" style="212" customWidth="1"/>
    <col min="7687" max="7687" width="15.5" style="212" customWidth="1"/>
    <col min="7688" max="7936" width="9" style="212"/>
    <col min="7937" max="7937" width="8.75" style="212" customWidth="1"/>
    <col min="7938" max="7938" width="6.5" style="212" customWidth="1"/>
    <col min="7939" max="7939" width="21" style="212" customWidth="1"/>
    <col min="7940" max="7940" width="36" style="212" customWidth="1"/>
    <col min="7941" max="7941" width="14.875" style="212" customWidth="1"/>
    <col min="7942" max="7942" width="14.5" style="212" customWidth="1"/>
    <col min="7943" max="7943" width="15.5" style="212" customWidth="1"/>
    <col min="7944" max="8192" width="9" style="212"/>
    <col min="8193" max="8193" width="8.75" style="212" customWidth="1"/>
    <col min="8194" max="8194" width="6.5" style="212" customWidth="1"/>
    <col min="8195" max="8195" width="21" style="212" customWidth="1"/>
    <col min="8196" max="8196" width="36" style="212" customWidth="1"/>
    <col min="8197" max="8197" width="14.875" style="212" customWidth="1"/>
    <col min="8198" max="8198" width="14.5" style="212" customWidth="1"/>
    <col min="8199" max="8199" width="15.5" style="212" customWidth="1"/>
    <col min="8200" max="8448" width="9" style="212"/>
    <col min="8449" max="8449" width="8.75" style="212" customWidth="1"/>
    <col min="8450" max="8450" width="6.5" style="212" customWidth="1"/>
    <col min="8451" max="8451" width="21" style="212" customWidth="1"/>
    <col min="8452" max="8452" width="36" style="212" customWidth="1"/>
    <col min="8453" max="8453" width="14.875" style="212" customWidth="1"/>
    <col min="8454" max="8454" width="14.5" style="212" customWidth="1"/>
    <col min="8455" max="8455" width="15.5" style="212" customWidth="1"/>
    <col min="8456" max="8704" width="9" style="212"/>
    <col min="8705" max="8705" width="8.75" style="212" customWidth="1"/>
    <col min="8706" max="8706" width="6.5" style="212" customWidth="1"/>
    <col min="8707" max="8707" width="21" style="212" customWidth="1"/>
    <col min="8708" max="8708" width="36" style="212" customWidth="1"/>
    <col min="8709" max="8709" width="14.875" style="212" customWidth="1"/>
    <col min="8710" max="8710" width="14.5" style="212" customWidth="1"/>
    <col min="8711" max="8711" width="15.5" style="212" customWidth="1"/>
    <col min="8712" max="8960" width="9" style="212"/>
    <col min="8961" max="8961" width="8.75" style="212" customWidth="1"/>
    <col min="8962" max="8962" width="6.5" style="212" customWidth="1"/>
    <col min="8963" max="8963" width="21" style="212" customWidth="1"/>
    <col min="8964" max="8964" width="36" style="212" customWidth="1"/>
    <col min="8965" max="8965" width="14.875" style="212" customWidth="1"/>
    <col min="8966" max="8966" width="14.5" style="212" customWidth="1"/>
    <col min="8967" max="8967" width="15.5" style="212" customWidth="1"/>
    <col min="8968" max="9216" width="9" style="212"/>
    <col min="9217" max="9217" width="8.75" style="212" customWidth="1"/>
    <col min="9218" max="9218" width="6.5" style="212" customWidth="1"/>
    <col min="9219" max="9219" width="21" style="212" customWidth="1"/>
    <col min="9220" max="9220" width="36" style="212" customWidth="1"/>
    <col min="9221" max="9221" width="14.875" style="212" customWidth="1"/>
    <col min="9222" max="9222" width="14.5" style="212" customWidth="1"/>
    <col min="9223" max="9223" width="15.5" style="212" customWidth="1"/>
    <col min="9224" max="9472" width="9" style="212"/>
    <col min="9473" max="9473" width="8.75" style="212" customWidth="1"/>
    <col min="9474" max="9474" width="6.5" style="212" customWidth="1"/>
    <col min="9475" max="9475" width="21" style="212" customWidth="1"/>
    <col min="9476" max="9476" width="36" style="212" customWidth="1"/>
    <col min="9477" max="9477" width="14.875" style="212" customWidth="1"/>
    <col min="9478" max="9478" width="14.5" style="212" customWidth="1"/>
    <col min="9479" max="9479" width="15.5" style="212" customWidth="1"/>
    <col min="9480" max="9728" width="9" style="212"/>
    <col min="9729" max="9729" width="8.75" style="212" customWidth="1"/>
    <col min="9730" max="9730" width="6.5" style="212" customWidth="1"/>
    <col min="9731" max="9731" width="21" style="212" customWidth="1"/>
    <col min="9732" max="9732" width="36" style="212" customWidth="1"/>
    <col min="9733" max="9733" width="14.875" style="212" customWidth="1"/>
    <col min="9734" max="9734" width="14.5" style="212" customWidth="1"/>
    <col min="9735" max="9735" width="15.5" style="212" customWidth="1"/>
    <col min="9736" max="9984" width="9" style="212"/>
    <col min="9985" max="9985" width="8.75" style="212" customWidth="1"/>
    <col min="9986" max="9986" width="6.5" style="212" customWidth="1"/>
    <col min="9987" max="9987" width="21" style="212" customWidth="1"/>
    <col min="9988" max="9988" width="36" style="212" customWidth="1"/>
    <col min="9989" max="9989" width="14.875" style="212" customWidth="1"/>
    <col min="9990" max="9990" width="14.5" style="212" customWidth="1"/>
    <col min="9991" max="9991" width="15.5" style="212" customWidth="1"/>
    <col min="9992" max="10240" width="9" style="212"/>
    <col min="10241" max="10241" width="8.75" style="212" customWidth="1"/>
    <col min="10242" max="10242" width="6.5" style="212" customWidth="1"/>
    <col min="10243" max="10243" width="21" style="212" customWidth="1"/>
    <col min="10244" max="10244" width="36" style="212" customWidth="1"/>
    <col min="10245" max="10245" width="14.875" style="212" customWidth="1"/>
    <col min="10246" max="10246" width="14.5" style="212" customWidth="1"/>
    <col min="10247" max="10247" width="15.5" style="212" customWidth="1"/>
    <col min="10248" max="10496" width="9" style="212"/>
    <col min="10497" max="10497" width="8.75" style="212" customWidth="1"/>
    <col min="10498" max="10498" width="6.5" style="212" customWidth="1"/>
    <col min="10499" max="10499" width="21" style="212" customWidth="1"/>
    <col min="10500" max="10500" width="36" style="212" customWidth="1"/>
    <col min="10501" max="10501" width="14.875" style="212" customWidth="1"/>
    <col min="10502" max="10502" width="14.5" style="212" customWidth="1"/>
    <col min="10503" max="10503" width="15.5" style="212" customWidth="1"/>
    <col min="10504" max="10752" width="9" style="212"/>
    <col min="10753" max="10753" width="8.75" style="212" customWidth="1"/>
    <col min="10754" max="10754" width="6.5" style="212" customWidth="1"/>
    <col min="10755" max="10755" width="21" style="212" customWidth="1"/>
    <col min="10756" max="10756" width="36" style="212" customWidth="1"/>
    <col min="10757" max="10757" width="14.875" style="212" customWidth="1"/>
    <col min="10758" max="10758" width="14.5" style="212" customWidth="1"/>
    <col min="10759" max="10759" width="15.5" style="212" customWidth="1"/>
    <col min="10760" max="11008" width="9" style="212"/>
    <col min="11009" max="11009" width="8.75" style="212" customWidth="1"/>
    <col min="11010" max="11010" width="6.5" style="212" customWidth="1"/>
    <col min="11011" max="11011" width="21" style="212" customWidth="1"/>
    <col min="11012" max="11012" width="36" style="212" customWidth="1"/>
    <col min="11013" max="11013" width="14.875" style="212" customWidth="1"/>
    <col min="11014" max="11014" width="14.5" style="212" customWidth="1"/>
    <col min="11015" max="11015" width="15.5" style="212" customWidth="1"/>
    <col min="11016" max="11264" width="9" style="212"/>
    <col min="11265" max="11265" width="8.75" style="212" customWidth="1"/>
    <col min="11266" max="11266" width="6.5" style="212" customWidth="1"/>
    <col min="11267" max="11267" width="21" style="212" customWidth="1"/>
    <col min="11268" max="11268" width="36" style="212" customWidth="1"/>
    <col min="11269" max="11269" width="14.875" style="212" customWidth="1"/>
    <col min="11270" max="11270" width="14.5" style="212" customWidth="1"/>
    <col min="11271" max="11271" width="15.5" style="212" customWidth="1"/>
    <col min="11272" max="11520" width="9" style="212"/>
    <col min="11521" max="11521" width="8.75" style="212" customWidth="1"/>
    <col min="11522" max="11522" width="6.5" style="212" customWidth="1"/>
    <col min="11523" max="11523" width="21" style="212" customWidth="1"/>
    <col min="11524" max="11524" width="36" style="212" customWidth="1"/>
    <col min="11525" max="11525" width="14.875" style="212" customWidth="1"/>
    <col min="11526" max="11526" width="14.5" style="212" customWidth="1"/>
    <col min="11527" max="11527" width="15.5" style="212" customWidth="1"/>
    <col min="11528" max="11776" width="9" style="212"/>
    <col min="11777" max="11777" width="8.75" style="212" customWidth="1"/>
    <col min="11778" max="11778" width="6.5" style="212" customWidth="1"/>
    <col min="11779" max="11779" width="21" style="212" customWidth="1"/>
    <col min="11780" max="11780" width="36" style="212" customWidth="1"/>
    <col min="11781" max="11781" width="14.875" style="212" customWidth="1"/>
    <col min="11782" max="11782" width="14.5" style="212" customWidth="1"/>
    <col min="11783" max="11783" width="15.5" style="212" customWidth="1"/>
    <col min="11784" max="12032" width="9" style="212"/>
    <col min="12033" max="12033" width="8.75" style="212" customWidth="1"/>
    <col min="12034" max="12034" width="6.5" style="212" customWidth="1"/>
    <col min="12035" max="12035" width="21" style="212" customWidth="1"/>
    <col min="12036" max="12036" width="36" style="212" customWidth="1"/>
    <col min="12037" max="12037" width="14.875" style="212" customWidth="1"/>
    <col min="12038" max="12038" width="14.5" style="212" customWidth="1"/>
    <col min="12039" max="12039" width="15.5" style="212" customWidth="1"/>
    <col min="12040" max="12288" width="9" style="212"/>
    <col min="12289" max="12289" width="8.75" style="212" customWidth="1"/>
    <col min="12290" max="12290" width="6.5" style="212" customWidth="1"/>
    <col min="12291" max="12291" width="21" style="212" customWidth="1"/>
    <col min="12292" max="12292" width="36" style="212" customWidth="1"/>
    <col min="12293" max="12293" width="14.875" style="212" customWidth="1"/>
    <col min="12294" max="12294" width="14.5" style="212" customWidth="1"/>
    <col min="12295" max="12295" width="15.5" style="212" customWidth="1"/>
    <col min="12296" max="12544" width="9" style="212"/>
    <col min="12545" max="12545" width="8.75" style="212" customWidth="1"/>
    <col min="12546" max="12546" width="6.5" style="212" customWidth="1"/>
    <col min="12547" max="12547" width="21" style="212" customWidth="1"/>
    <col min="12548" max="12548" width="36" style="212" customWidth="1"/>
    <col min="12549" max="12549" width="14.875" style="212" customWidth="1"/>
    <col min="12550" max="12550" width="14.5" style="212" customWidth="1"/>
    <col min="12551" max="12551" width="15.5" style="212" customWidth="1"/>
    <col min="12552" max="12800" width="9" style="212"/>
    <col min="12801" max="12801" width="8.75" style="212" customWidth="1"/>
    <col min="12802" max="12802" width="6.5" style="212" customWidth="1"/>
    <col min="12803" max="12803" width="21" style="212" customWidth="1"/>
    <col min="12804" max="12804" width="36" style="212" customWidth="1"/>
    <col min="12805" max="12805" width="14.875" style="212" customWidth="1"/>
    <col min="12806" max="12806" width="14.5" style="212" customWidth="1"/>
    <col min="12807" max="12807" width="15.5" style="212" customWidth="1"/>
    <col min="12808" max="13056" width="9" style="212"/>
    <col min="13057" max="13057" width="8.75" style="212" customWidth="1"/>
    <col min="13058" max="13058" width="6.5" style="212" customWidth="1"/>
    <col min="13059" max="13059" width="21" style="212" customWidth="1"/>
    <col min="13060" max="13060" width="36" style="212" customWidth="1"/>
    <col min="13061" max="13061" width="14.875" style="212" customWidth="1"/>
    <col min="13062" max="13062" width="14.5" style="212" customWidth="1"/>
    <col min="13063" max="13063" width="15.5" style="212" customWidth="1"/>
    <col min="13064" max="13312" width="9" style="212"/>
    <col min="13313" max="13313" width="8.75" style="212" customWidth="1"/>
    <col min="13314" max="13314" width="6.5" style="212" customWidth="1"/>
    <col min="13315" max="13315" width="21" style="212" customWidth="1"/>
    <col min="13316" max="13316" width="36" style="212" customWidth="1"/>
    <col min="13317" max="13317" width="14.875" style="212" customWidth="1"/>
    <col min="13318" max="13318" width="14.5" style="212" customWidth="1"/>
    <col min="13319" max="13319" width="15.5" style="212" customWidth="1"/>
    <col min="13320" max="13568" width="9" style="212"/>
    <col min="13569" max="13569" width="8.75" style="212" customWidth="1"/>
    <col min="13570" max="13570" width="6.5" style="212" customWidth="1"/>
    <col min="13571" max="13571" width="21" style="212" customWidth="1"/>
    <col min="13572" max="13572" width="36" style="212" customWidth="1"/>
    <col min="13573" max="13573" width="14.875" style="212" customWidth="1"/>
    <col min="13574" max="13574" width="14.5" style="212" customWidth="1"/>
    <col min="13575" max="13575" width="15.5" style="212" customWidth="1"/>
    <col min="13576" max="13824" width="9" style="212"/>
    <col min="13825" max="13825" width="8.75" style="212" customWidth="1"/>
    <col min="13826" max="13826" width="6.5" style="212" customWidth="1"/>
    <col min="13827" max="13827" width="21" style="212" customWidth="1"/>
    <col min="13828" max="13828" width="36" style="212" customWidth="1"/>
    <col min="13829" max="13829" width="14.875" style="212" customWidth="1"/>
    <col min="13830" max="13830" width="14.5" style="212" customWidth="1"/>
    <col min="13831" max="13831" width="15.5" style="212" customWidth="1"/>
    <col min="13832" max="14080" width="9" style="212"/>
    <col min="14081" max="14081" width="8.75" style="212" customWidth="1"/>
    <col min="14082" max="14082" width="6.5" style="212" customWidth="1"/>
    <col min="14083" max="14083" width="21" style="212" customWidth="1"/>
    <col min="14084" max="14084" width="36" style="212" customWidth="1"/>
    <col min="14085" max="14085" width="14.875" style="212" customWidth="1"/>
    <col min="14086" max="14086" width="14.5" style="212" customWidth="1"/>
    <col min="14087" max="14087" width="15.5" style="212" customWidth="1"/>
    <col min="14088" max="14336" width="9" style="212"/>
    <col min="14337" max="14337" width="8.75" style="212" customWidth="1"/>
    <col min="14338" max="14338" width="6.5" style="212" customWidth="1"/>
    <col min="14339" max="14339" width="21" style="212" customWidth="1"/>
    <col min="14340" max="14340" width="36" style="212" customWidth="1"/>
    <col min="14341" max="14341" width="14.875" style="212" customWidth="1"/>
    <col min="14342" max="14342" width="14.5" style="212" customWidth="1"/>
    <col min="14343" max="14343" width="15.5" style="212" customWidth="1"/>
    <col min="14344" max="14592" width="9" style="212"/>
    <col min="14593" max="14593" width="8.75" style="212" customWidth="1"/>
    <col min="14594" max="14594" width="6.5" style="212" customWidth="1"/>
    <col min="14595" max="14595" width="21" style="212" customWidth="1"/>
    <col min="14596" max="14596" width="36" style="212" customWidth="1"/>
    <col min="14597" max="14597" width="14.875" style="212" customWidth="1"/>
    <col min="14598" max="14598" width="14.5" style="212" customWidth="1"/>
    <col min="14599" max="14599" width="15.5" style="212" customWidth="1"/>
    <col min="14600" max="14848" width="9" style="212"/>
    <col min="14849" max="14849" width="8.75" style="212" customWidth="1"/>
    <col min="14850" max="14850" width="6.5" style="212" customWidth="1"/>
    <col min="14851" max="14851" width="21" style="212" customWidth="1"/>
    <col min="14852" max="14852" width="36" style="212" customWidth="1"/>
    <col min="14853" max="14853" width="14.875" style="212" customWidth="1"/>
    <col min="14854" max="14854" width="14.5" style="212" customWidth="1"/>
    <col min="14855" max="14855" width="15.5" style="212" customWidth="1"/>
    <col min="14856" max="15104" width="9" style="212"/>
    <col min="15105" max="15105" width="8.75" style="212" customWidth="1"/>
    <col min="15106" max="15106" width="6.5" style="212" customWidth="1"/>
    <col min="15107" max="15107" width="21" style="212" customWidth="1"/>
    <col min="15108" max="15108" width="36" style="212" customWidth="1"/>
    <col min="15109" max="15109" width="14.875" style="212" customWidth="1"/>
    <col min="15110" max="15110" width="14.5" style="212" customWidth="1"/>
    <col min="15111" max="15111" width="15.5" style="212" customWidth="1"/>
    <col min="15112" max="15360" width="9" style="212"/>
    <col min="15361" max="15361" width="8.75" style="212" customWidth="1"/>
    <col min="15362" max="15362" width="6.5" style="212" customWidth="1"/>
    <col min="15363" max="15363" width="21" style="212" customWidth="1"/>
    <col min="15364" max="15364" width="36" style="212" customWidth="1"/>
    <col min="15365" max="15365" width="14.875" style="212" customWidth="1"/>
    <col min="15366" max="15366" width="14.5" style="212" customWidth="1"/>
    <col min="15367" max="15367" width="15.5" style="212" customWidth="1"/>
    <col min="15368" max="15616" width="9" style="212"/>
    <col min="15617" max="15617" width="8.75" style="212" customWidth="1"/>
    <col min="15618" max="15618" width="6.5" style="212" customWidth="1"/>
    <col min="15619" max="15619" width="21" style="212" customWidth="1"/>
    <col min="15620" max="15620" width="36" style="212" customWidth="1"/>
    <col min="15621" max="15621" width="14.875" style="212" customWidth="1"/>
    <col min="15622" max="15622" width="14.5" style="212" customWidth="1"/>
    <col min="15623" max="15623" width="15.5" style="212" customWidth="1"/>
    <col min="15624" max="15872" width="9" style="212"/>
    <col min="15873" max="15873" width="8.75" style="212" customWidth="1"/>
    <col min="15874" max="15874" width="6.5" style="212" customWidth="1"/>
    <col min="15875" max="15875" width="21" style="212" customWidth="1"/>
    <col min="15876" max="15876" width="36" style="212" customWidth="1"/>
    <col min="15877" max="15877" width="14.875" style="212" customWidth="1"/>
    <col min="15878" max="15878" width="14.5" style="212" customWidth="1"/>
    <col min="15879" max="15879" width="15.5" style="212" customWidth="1"/>
    <col min="15880" max="16128" width="9" style="212"/>
    <col min="16129" max="16129" width="8.75" style="212" customWidth="1"/>
    <col min="16130" max="16130" width="6.5" style="212" customWidth="1"/>
    <col min="16131" max="16131" width="21" style="212" customWidth="1"/>
    <col min="16132" max="16132" width="36" style="212" customWidth="1"/>
    <col min="16133" max="16133" width="14.875" style="212" customWidth="1"/>
    <col min="16134" max="16134" width="14.5" style="212" customWidth="1"/>
    <col min="16135" max="16135" width="15.5" style="212" customWidth="1"/>
    <col min="16136" max="16384" width="9" style="212"/>
  </cols>
  <sheetData>
    <row r="1" spans="1:8">
      <c r="A1" s="212" t="s">
        <v>1175</v>
      </c>
    </row>
    <row r="2" spans="1:8" ht="25.5">
      <c r="A2" s="275" t="s">
        <v>1137</v>
      </c>
      <c r="B2" s="275"/>
      <c r="C2" s="275"/>
      <c r="D2" s="275"/>
      <c r="E2" s="275"/>
      <c r="F2" s="275"/>
      <c r="G2" s="275"/>
      <c r="H2" s="275"/>
    </row>
    <row r="3" spans="1:8" ht="18" customHeight="1">
      <c r="G3" s="276" t="s">
        <v>2</v>
      </c>
      <c r="H3" s="276"/>
    </row>
    <row r="4" spans="1:8" ht="30" customHeight="1">
      <c r="A4" s="219" t="s">
        <v>64</v>
      </c>
      <c r="B4" s="152" t="s">
        <v>65</v>
      </c>
      <c r="C4" s="219" t="s">
        <v>66</v>
      </c>
      <c r="D4" s="220" t="s">
        <v>5</v>
      </c>
      <c r="E4" s="219" t="s">
        <v>67</v>
      </c>
      <c r="F4" s="221" t="s">
        <v>7</v>
      </c>
      <c r="G4" s="220" t="s">
        <v>8</v>
      </c>
      <c r="H4" s="219" t="s">
        <v>68</v>
      </c>
    </row>
    <row r="5" spans="1:8" s="207" customFormat="1" ht="42.75" customHeight="1">
      <c r="A5" s="199">
        <v>1</v>
      </c>
      <c r="B5" s="143" t="s">
        <v>875</v>
      </c>
      <c r="C5" s="205" t="s">
        <v>620</v>
      </c>
      <c r="D5" s="200" t="s">
        <v>876</v>
      </c>
      <c r="E5" s="201">
        <v>142</v>
      </c>
      <c r="F5" s="202">
        <v>-125</v>
      </c>
      <c r="G5" s="203">
        <f t="shared" ref="G5:G141" si="0">E5+F5</f>
        <v>17</v>
      </c>
      <c r="H5" s="208" t="s">
        <v>1187</v>
      </c>
    </row>
    <row r="6" spans="1:8" s="207" customFormat="1" ht="42.75" customHeight="1">
      <c r="A6" s="199">
        <v>2</v>
      </c>
      <c r="B6" s="143" t="s">
        <v>875</v>
      </c>
      <c r="C6" s="205" t="s">
        <v>620</v>
      </c>
      <c r="D6" s="200" t="s">
        <v>877</v>
      </c>
      <c r="E6" s="201">
        <v>377.24</v>
      </c>
      <c r="F6" s="202">
        <v>-307.24</v>
      </c>
      <c r="G6" s="203">
        <f t="shared" si="0"/>
        <v>70</v>
      </c>
      <c r="H6" s="208"/>
    </row>
    <row r="7" spans="1:8" s="207" customFormat="1" ht="62.25" customHeight="1">
      <c r="A7" s="199">
        <v>3</v>
      </c>
      <c r="B7" s="143" t="s">
        <v>875</v>
      </c>
      <c r="C7" s="205" t="s">
        <v>620</v>
      </c>
      <c r="D7" s="200" t="s">
        <v>878</v>
      </c>
      <c r="E7" s="201">
        <v>55.14</v>
      </c>
      <c r="F7" s="202">
        <v>-25.14</v>
      </c>
      <c r="G7" s="203">
        <f t="shared" si="0"/>
        <v>30</v>
      </c>
      <c r="H7" s="208"/>
    </row>
    <row r="8" spans="1:8" s="207" customFormat="1" ht="70.5" customHeight="1">
      <c r="A8" s="199">
        <v>4</v>
      </c>
      <c r="B8" s="143" t="s">
        <v>875</v>
      </c>
      <c r="C8" s="205" t="s">
        <v>620</v>
      </c>
      <c r="D8" s="200" t="s">
        <v>879</v>
      </c>
      <c r="E8" s="201">
        <v>90</v>
      </c>
      <c r="F8" s="202">
        <v>-90</v>
      </c>
      <c r="G8" s="203">
        <f t="shared" si="0"/>
        <v>0</v>
      </c>
      <c r="H8" s="208" t="s">
        <v>880</v>
      </c>
    </row>
    <row r="9" spans="1:8" s="207" customFormat="1" ht="82.5" customHeight="1">
      <c r="A9" s="199">
        <v>5</v>
      </c>
      <c r="B9" s="143" t="s">
        <v>875</v>
      </c>
      <c r="C9" s="205" t="s">
        <v>610</v>
      </c>
      <c r="D9" s="222" t="s">
        <v>881</v>
      </c>
      <c r="E9" s="223">
        <v>1</v>
      </c>
      <c r="F9" s="224">
        <v>-1</v>
      </c>
      <c r="G9" s="203">
        <f t="shared" si="0"/>
        <v>0</v>
      </c>
      <c r="H9" s="204"/>
    </row>
    <row r="10" spans="1:8" s="207" customFormat="1" ht="30" customHeight="1">
      <c r="A10" s="199">
        <v>6</v>
      </c>
      <c r="B10" s="143" t="s">
        <v>882</v>
      </c>
      <c r="C10" s="205" t="s">
        <v>614</v>
      </c>
      <c r="D10" s="200" t="s">
        <v>883</v>
      </c>
      <c r="E10" s="225">
        <v>13.5</v>
      </c>
      <c r="F10" s="224">
        <v>0.65</v>
      </c>
      <c r="G10" s="203">
        <f t="shared" si="0"/>
        <v>14.15</v>
      </c>
      <c r="H10" s="204" t="s">
        <v>884</v>
      </c>
    </row>
    <row r="11" spans="1:8" s="207" customFormat="1" ht="62.25" customHeight="1">
      <c r="A11" s="199">
        <v>7</v>
      </c>
      <c r="B11" s="143" t="s">
        <v>875</v>
      </c>
      <c r="C11" s="205" t="s">
        <v>641</v>
      </c>
      <c r="D11" s="226" t="s">
        <v>885</v>
      </c>
      <c r="E11" s="227">
        <v>45</v>
      </c>
      <c r="F11" s="202">
        <v>-30</v>
      </c>
      <c r="G11" s="203">
        <f t="shared" si="0"/>
        <v>15</v>
      </c>
      <c r="H11" s="204"/>
    </row>
    <row r="12" spans="1:8" s="207" customFormat="1" ht="141" customHeight="1">
      <c r="A12" s="199">
        <v>8</v>
      </c>
      <c r="B12" s="143" t="s">
        <v>882</v>
      </c>
      <c r="C12" s="199" t="s">
        <v>886</v>
      </c>
      <c r="D12" s="200" t="s">
        <v>887</v>
      </c>
      <c r="E12" s="201">
        <v>31.54</v>
      </c>
      <c r="F12" s="202">
        <v>-31.54</v>
      </c>
      <c r="G12" s="203">
        <f t="shared" si="0"/>
        <v>0</v>
      </c>
      <c r="H12" s="204"/>
    </row>
    <row r="13" spans="1:8" s="207" customFormat="1" ht="77.25" customHeight="1">
      <c r="A13" s="199">
        <v>9</v>
      </c>
      <c r="B13" s="143" t="s">
        <v>882</v>
      </c>
      <c r="C13" s="205" t="s">
        <v>628</v>
      </c>
      <c r="D13" s="200" t="s">
        <v>888</v>
      </c>
      <c r="E13" s="225">
        <v>60</v>
      </c>
      <c r="F13" s="224">
        <v>-60</v>
      </c>
      <c r="G13" s="203">
        <f t="shared" si="0"/>
        <v>0</v>
      </c>
      <c r="H13" s="204"/>
    </row>
    <row r="14" spans="1:8" s="207" customFormat="1" ht="72" customHeight="1">
      <c r="A14" s="199">
        <v>10</v>
      </c>
      <c r="B14" s="143" t="s">
        <v>882</v>
      </c>
      <c r="C14" s="205" t="s">
        <v>652</v>
      </c>
      <c r="D14" s="200" t="s">
        <v>889</v>
      </c>
      <c r="E14" s="225">
        <v>50</v>
      </c>
      <c r="F14" s="224">
        <v>-50</v>
      </c>
      <c r="G14" s="203">
        <f t="shared" si="0"/>
        <v>0</v>
      </c>
      <c r="H14" s="204" t="s">
        <v>890</v>
      </c>
    </row>
    <row r="15" spans="1:8" s="207" customFormat="1" ht="68.25" customHeight="1">
      <c r="A15" s="199">
        <v>11</v>
      </c>
      <c r="B15" s="143" t="s">
        <v>882</v>
      </c>
      <c r="C15" s="205" t="s">
        <v>128</v>
      </c>
      <c r="D15" s="200" t="s">
        <v>891</v>
      </c>
      <c r="E15" s="225">
        <v>20</v>
      </c>
      <c r="F15" s="224">
        <v>-20</v>
      </c>
      <c r="G15" s="203">
        <f t="shared" si="0"/>
        <v>0</v>
      </c>
      <c r="H15" s="204" t="s">
        <v>184</v>
      </c>
    </row>
    <row r="16" spans="1:8" s="207" customFormat="1" ht="54" customHeight="1">
      <c r="A16" s="199">
        <v>12</v>
      </c>
      <c r="B16" s="143" t="s">
        <v>882</v>
      </c>
      <c r="C16" s="205" t="s">
        <v>207</v>
      </c>
      <c r="D16" s="200" t="s">
        <v>892</v>
      </c>
      <c r="E16" s="225">
        <v>45</v>
      </c>
      <c r="F16" s="224">
        <v>-25</v>
      </c>
      <c r="G16" s="203">
        <f t="shared" si="0"/>
        <v>20</v>
      </c>
      <c r="H16" s="204" t="s">
        <v>893</v>
      </c>
    </row>
    <row r="17" spans="1:9" s="207" customFormat="1" ht="34.5" customHeight="1">
      <c r="A17" s="199">
        <v>13</v>
      </c>
      <c r="B17" s="143" t="s">
        <v>882</v>
      </c>
      <c r="C17" s="199" t="s">
        <v>207</v>
      </c>
      <c r="D17" s="200" t="s">
        <v>894</v>
      </c>
      <c r="E17" s="201">
        <v>700</v>
      </c>
      <c r="F17" s="202">
        <v>-700</v>
      </c>
      <c r="G17" s="203">
        <f t="shared" si="0"/>
        <v>0</v>
      </c>
      <c r="H17" s="204" t="s">
        <v>1186</v>
      </c>
    </row>
    <row r="18" spans="1:9" s="207" customFormat="1" ht="34.5" customHeight="1">
      <c r="A18" s="199">
        <v>14</v>
      </c>
      <c r="B18" s="143" t="s">
        <v>882</v>
      </c>
      <c r="C18" s="199" t="s">
        <v>207</v>
      </c>
      <c r="D18" s="200" t="s">
        <v>1119</v>
      </c>
      <c r="E18" s="201">
        <v>700</v>
      </c>
      <c r="F18" s="202">
        <v>-700</v>
      </c>
      <c r="G18" s="203">
        <f t="shared" si="0"/>
        <v>0</v>
      </c>
      <c r="H18" s="204" t="s">
        <v>1186</v>
      </c>
    </row>
    <row r="19" spans="1:9" s="207" customFormat="1" ht="34.5" customHeight="1">
      <c r="A19" s="199">
        <v>15</v>
      </c>
      <c r="B19" s="143" t="s">
        <v>882</v>
      </c>
      <c r="C19" s="205" t="s">
        <v>100</v>
      </c>
      <c r="D19" s="206" t="s">
        <v>895</v>
      </c>
      <c r="E19" s="201">
        <v>200</v>
      </c>
      <c r="F19" s="202">
        <v>-200</v>
      </c>
      <c r="G19" s="203">
        <f t="shared" si="0"/>
        <v>0</v>
      </c>
      <c r="H19" s="204" t="s">
        <v>1186</v>
      </c>
    </row>
    <row r="20" spans="1:9" s="207" customFormat="1" ht="34.5" customHeight="1">
      <c r="A20" s="199">
        <v>16</v>
      </c>
      <c r="B20" s="143" t="s">
        <v>882</v>
      </c>
      <c r="C20" s="205" t="s">
        <v>623</v>
      </c>
      <c r="D20" s="200" t="s">
        <v>626</v>
      </c>
      <c r="E20" s="201">
        <v>160</v>
      </c>
      <c r="F20" s="202">
        <v>-160</v>
      </c>
      <c r="G20" s="203">
        <f t="shared" si="0"/>
        <v>0</v>
      </c>
      <c r="H20" s="204" t="s">
        <v>896</v>
      </c>
    </row>
    <row r="21" spans="1:9" s="207" customFormat="1" ht="50.25" customHeight="1">
      <c r="A21" s="199">
        <v>17</v>
      </c>
      <c r="B21" s="153" t="s">
        <v>875</v>
      </c>
      <c r="C21" s="205" t="s">
        <v>166</v>
      </c>
      <c r="D21" s="228" t="s">
        <v>656</v>
      </c>
      <c r="E21" s="225">
        <v>100</v>
      </c>
      <c r="F21" s="202">
        <v>-100</v>
      </c>
      <c r="G21" s="203">
        <f t="shared" si="0"/>
        <v>0</v>
      </c>
      <c r="H21" s="204" t="s">
        <v>896</v>
      </c>
    </row>
    <row r="22" spans="1:9" s="207" customFormat="1" ht="66.75" customHeight="1">
      <c r="A22" s="199">
        <v>18</v>
      </c>
      <c r="B22" s="153" t="s">
        <v>875</v>
      </c>
      <c r="C22" s="205" t="s">
        <v>166</v>
      </c>
      <c r="D22" s="228" t="s">
        <v>167</v>
      </c>
      <c r="E22" s="225">
        <v>100</v>
      </c>
      <c r="F22" s="202">
        <v>-100</v>
      </c>
      <c r="G22" s="203">
        <f t="shared" si="0"/>
        <v>0</v>
      </c>
      <c r="H22" s="204" t="s">
        <v>896</v>
      </c>
    </row>
    <row r="23" spans="1:9" s="207" customFormat="1" ht="99" customHeight="1">
      <c r="A23" s="199">
        <v>19</v>
      </c>
      <c r="B23" s="153" t="s">
        <v>875</v>
      </c>
      <c r="C23" s="205" t="s">
        <v>897</v>
      </c>
      <c r="D23" s="228" t="s">
        <v>656</v>
      </c>
      <c r="E23" s="225">
        <v>100</v>
      </c>
      <c r="F23" s="202">
        <v>-100</v>
      </c>
      <c r="G23" s="203">
        <f t="shared" si="0"/>
        <v>0</v>
      </c>
      <c r="H23" s="204" t="s">
        <v>896</v>
      </c>
    </row>
    <row r="24" spans="1:9" s="207" customFormat="1" ht="34.5" customHeight="1">
      <c r="A24" s="199">
        <v>20</v>
      </c>
      <c r="B24" s="153" t="s">
        <v>875</v>
      </c>
      <c r="C24" s="205" t="s">
        <v>897</v>
      </c>
      <c r="D24" s="228" t="s">
        <v>167</v>
      </c>
      <c r="E24" s="225">
        <v>250</v>
      </c>
      <c r="F24" s="202">
        <v>-250</v>
      </c>
      <c r="G24" s="203">
        <f t="shared" si="0"/>
        <v>0</v>
      </c>
      <c r="H24" s="204" t="s">
        <v>896</v>
      </c>
    </row>
    <row r="25" spans="1:9" s="207" customFormat="1" ht="228.75" customHeight="1">
      <c r="A25" s="199">
        <v>21</v>
      </c>
      <c r="B25" s="153" t="s">
        <v>875</v>
      </c>
      <c r="C25" s="205" t="s">
        <v>113</v>
      </c>
      <c r="D25" s="228" t="s">
        <v>114</v>
      </c>
      <c r="E25" s="225">
        <v>39.06</v>
      </c>
      <c r="F25" s="202">
        <v>-39.06</v>
      </c>
      <c r="G25" s="203">
        <f t="shared" si="0"/>
        <v>0</v>
      </c>
      <c r="H25" s="204" t="s">
        <v>896</v>
      </c>
    </row>
    <row r="26" spans="1:9" s="207" customFormat="1" ht="34.5" customHeight="1">
      <c r="A26" s="199">
        <v>22</v>
      </c>
      <c r="B26" s="153" t="s">
        <v>875</v>
      </c>
      <c r="C26" s="205" t="s">
        <v>100</v>
      </c>
      <c r="D26" s="228" t="s">
        <v>108</v>
      </c>
      <c r="E26" s="225">
        <v>54.18</v>
      </c>
      <c r="F26" s="202">
        <v>-54.18</v>
      </c>
      <c r="G26" s="203">
        <f t="shared" si="0"/>
        <v>0</v>
      </c>
      <c r="H26" s="204" t="s">
        <v>896</v>
      </c>
    </row>
    <row r="27" spans="1:9" s="207" customFormat="1" ht="159.75" customHeight="1">
      <c r="A27" s="199">
        <v>23</v>
      </c>
      <c r="B27" s="153" t="s">
        <v>875</v>
      </c>
      <c r="C27" s="205" t="s">
        <v>85</v>
      </c>
      <c r="D27" s="228" t="s">
        <v>86</v>
      </c>
      <c r="E27" s="225">
        <v>11</v>
      </c>
      <c r="F27" s="202">
        <v>-11</v>
      </c>
      <c r="G27" s="203">
        <f t="shared" si="0"/>
        <v>0</v>
      </c>
      <c r="H27" s="204" t="s">
        <v>896</v>
      </c>
    </row>
    <row r="28" spans="1:9" s="207" customFormat="1" ht="171.75" customHeight="1">
      <c r="A28" s="199">
        <v>24</v>
      </c>
      <c r="B28" s="153" t="s">
        <v>875</v>
      </c>
      <c r="C28" s="209" t="s">
        <v>725</v>
      </c>
      <c r="D28" s="229" t="s">
        <v>740</v>
      </c>
      <c r="E28" s="230">
        <v>350</v>
      </c>
      <c r="F28" s="231">
        <f>-8-311.183032</f>
        <v>-319.18303200000003</v>
      </c>
      <c r="G28" s="203">
        <f t="shared" si="0"/>
        <v>30.816967999999974</v>
      </c>
      <c r="H28" s="232" t="s">
        <v>898</v>
      </c>
      <c r="I28" s="232" t="s">
        <v>898</v>
      </c>
    </row>
    <row r="29" spans="1:9" s="207" customFormat="1" ht="57" customHeight="1">
      <c r="A29" s="199">
        <v>25</v>
      </c>
      <c r="B29" s="143" t="s">
        <v>882</v>
      </c>
      <c r="C29" s="209" t="s">
        <v>725</v>
      </c>
      <c r="D29" s="229" t="s">
        <v>739</v>
      </c>
      <c r="E29" s="230">
        <v>150</v>
      </c>
      <c r="F29" s="231">
        <f>-70-15.0918</f>
        <v>-85.091800000000006</v>
      </c>
      <c r="G29" s="203">
        <f t="shared" si="0"/>
        <v>64.908199999999994</v>
      </c>
      <c r="H29" s="232" t="s">
        <v>899</v>
      </c>
      <c r="I29" s="232" t="s">
        <v>899</v>
      </c>
    </row>
    <row r="30" spans="1:9" s="207" customFormat="1" ht="105.75" customHeight="1">
      <c r="A30" s="199">
        <v>26</v>
      </c>
      <c r="B30" s="143" t="s">
        <v>882</v>
      </c>
      <c r="C30" s="209" t="s">
        <v>725</v>
      </c>
      <c r="D30" s="229" t="s">
        <v>741</v>
      </c>
      <c r="E30" s="230">
        <v>200</v>
      </c>
      <c r="F30" s="231">
        <f>78-177.64</f>
        <v>-99.639999999999986</v>
      </c>
      <c r="G30" s="203">
        <f t="shared" si="0"/>
        <v>100.36000000000001</v>
      </c>
      <c r="H30" s="232" t="s">
        <v>900</v>
      </c>
      <c r="I30" s="232" t="s">
        <v>900</v>
      </c>
    </row>
    <row r="31" spans="1:9" s="207" customFormat="1" ht="45" customHeight="1">
      <c r="A31" s="199">
        <v>27</v>
      </c>
      <c r="B31" s="143" t="s">
        <v>882</v>
      </c>
      <c r="C31" s="209" t="s">
        <v>665</v>
      </c>
      <c r="D31" s="144" t="s">
        <v>1118</v>
      </c>
      <c r="E31" s="230">
        <v>700</v>
      </c>
      <c r="F31" s="231">
        <v>-700</v>
      </c>
      <c r="G31" s="203">
        <f t="shared" si="0"/>
        <v>0</v>
      </c>
      <c r="H31" s="162" t="s">
        <v>901</v>
      </c>
      <c r="I31" s="232" t="s">
        <v>901</v>
      </c>
    </row>
    <row r="32" spans="1:9" s="207" customFormat="1" ht="34.5" customHeight="1">
      <c r="A32" s="199">
        <v>28</v>
      </c>
      <c r="B32" s="143" t="s">
        <v>882</v>
      </c>
      <c r="C32" s="209" t="s">
        <v>725</v>
      </c>
      <c r="D32" s="233" t="s">
        <v>738</v>
      </c>
      <c r="E32" s="230">
        <v>200</v>
      </c>
      <c r="F32" s="231">
        <v>-62.784999999999997</v>
      </c>
      <c r="G32" s="203">
        <f t="shared" si="0"/>
        <v>137.215</v>
      </c>
      <c r="H32" s="232" t="s">
        <v>902</v>
      </c>
      <c r="I32" s="232" t="s">
        <v>902</v>
      </c>
    </row>
    <row r="33" spans="1:9" s="207" customFormat="1" ht="33" customHeight="1">
      <c r="A33" s="199">
        <v>29</v>
      </c>
      <c r="B33" s="153" t="s">
        <v>1165</v>
      </c>
      <c r="C33" s="209" t="s">
        <v>725</v>
      </c>
      <c r="D33" s="229" t="s">
        <v>903</v>
      </c>
      <c r="E33" s="230">
        <v>100</v>
      </c>
      <c r="F33" s="231">
        <v>-60</v>
      </c>
      <c r="G33" s="203">
        <f t="shared" si="0"/>
        <v>40</v>
      </c>
      <c r="H33" s="232" t="s">
        <v>904</v>
      </c>
      <c r="I33" s="232" t="s">
        <v>904</v>
      </c>
    </row>
    <row r="34" spans="1:9" s="234" customFormat="1" ht="33" customHeight="1">
      <c r="A34" s="199">
        <v>30</v>
      </c>
      <c r="B34" s="153" t="s">
        <v>1165</v>
      </c>
      <c r="C34" s="209" t="s">
        <v>725</v>
      </c>
      <c r="D34" s="229" t="s">
        <v>905</v>
      </c>
      <c r="E34" s="210">
        <v>40</v>
      </c>
      <c r="F34" s="211">
        <v>60</v>
      </c>
      <c r="G34" s="203">
        <f t="shared" si="0"/>
        <v>100</v>
      </c>
      <c r="H34" s="232" t="s">
        <v>906</v>
      </c>
      <c r="I34" s="232" t="s">
        <v>906</v>
      </c>
    </row>
    <row r="35" spans="1:9" s="207" customFormat="1" ht="116.25" customHeight="1">
      <c r="A35" s="199">
        <v>31</v>
      </c>
      <c r="B35" s="143" t="s">
        <v>1148</v>
      </c>
      <c r="C35" s="209" t="s">
        <v>907</v>
      </c>
      <c r="D35" s="173" t="s">
        <v>1113</v>
      </c>
      <c r="E35" s="210">
        <v>11000</v>
      </c>
      <c r="F35" s="211">
        <v>3150</v>
      </c>
      <c r="G35" s="203">
        <f t="shared" si="0"/>
        <v>14150</v>
      </c>
      <c r="H35" s="162" t="s">
        <v>1177</v>
      </c>
    </row>
    <row r="36" spans="1:9" s="207" customFormat="1" ht="60" customHeight="1">
      <c r="A36" s="199">
        <v>32</v>
      </c>
      <c r="B36" s="143" t="s">
        <v>1149</v>
      </c>
      <c r="C36" s="209" t="s">
        <v>907</v>
      </c>
      <c r="D36" s="173" t="s">
        <v>908</v>
      </c>
      <c r="E36" s="210">
        <v>0</v>
      </c>
      <c r="F36" s="211">
        <v>850</v>
      </c>
      <c r="G36" s="203">
        <f t="shared" si="0"/>
        <v>850</v>
      </c>
      <c r="H36" s="162" t="s">
        <v>1101</v>
      </c>
    </row>
    <row r="37" spans="1:9" s="207" customFormat="1" ht="103.5" customHeight="1">
      <c r="A37" s="199">
        <v>33</v>
      </c>
      <c r="B37" s="143" t="s">
        <v>875</v>
      </c>
      <c r="C37" s="209" t="s">
        <v>907</v>
      </c>
      <c r="D37" s="144" t="s">
        <v>1114</v>
      </c>
      <c r="E37" s="210">
        <v>200</v>
      </c>
      <c r="F37" s="211">
        <v>611</v>
      </c>
      <c r="G37" s="203">
        <f t="shared" si="0"/>
        <v>811</v>
      </c>
      <c r="H37" s="162" t="s">
        <v>1184</v>
      </c>
    </row>
    <row r="38" spans="1:9" s="207" customFormat="1" ht="34.5" customHeight="1">
      <c r="A38" s="199">
        <v>34</v>
      </c>
      <c r="B38" s="143" t="s">
        <v>875</v>
      </c>
      <c r="C38" s="209" t="s">
        <v>89</v>
      </c>
      <c r="D38" s="229" t="s">
        <v>909</v>
      </c>
      <c r="E38" s="210">
        <v>70</v>
      </c>
      <c r="F38" s="211">
        <v>-45</v>
      </c>
      <c r="G38" s="203">
        <f t="shared" si="0"/>
        <v>25</v>
      </c>
      <c r="H38" s="232"/>
    </row>
    <row r="39" spans="1:9" s="207" customFormat="1" ht="65.25" customHeight="1">
      <c r="A39" s="199">
        <v>35</v>
      </c>
      <c r="B39" s="298" t="s">
        <v>875</v>
      </c>
      <c r="C39" s="299" t="s">
        <v>403</v>
      </c>
      <c r="D39" s="300" t="s">
        <v>910</v>
      </c>
      <c r="E39" s="301">
        <v>150</v>
      </c>
      <c r="F39" s="302">
        <v>-150</v>
      </c>
      <c r="G39" s="303">
        <f t="shared" si="0"/>
        <v>0</v>
      </c>
      <c r="H39" s="304" t="s">
        <v>1103</v>
      </c>
    </row>
    <row r="40" spans="1:9" ht="65.25" customHeight="1">
      <c r="A40" s="199">
        <v>36</v>
      </c>
      <c r="B40" s="298" t="s">
        <v>1164</v>
      </c>
      <c r="C40" s="306" t="s">
        <v>403</v>
      </c>
      <c r="D40" s="307" t="s">
        <v>910</v>
      </c>
      <c r="E40" s="308">
        <v>0</v>
      </c>
      <c r="F40" s="309">
        <v>160</v>
      </c>
      <c r="G40" s="310">
        <f t="shared" si="0"/>
        <v>160</v>
      </c>
      <c r="H40" s="311" t="s">
        <v>1102</v>
      </c>
    </row>
    <row r="41" spans="1:9" s="207" customFormat="1" ht="34.5" customHeight="1">
      <c r="A41" s="199">
        <v>37</v>
      </c>
      <c r="B41" s="143" t="s">
        <v>875</v>
      </c>
      <c r="C41" s="205" t="s">
        <v>403</v>
      </c>
      <c r="D41" s="200" t="s">
        <v>911</v>
      </c>
      <c r="E41" s="201">
        <v>200</v>
      </c>
      <c r="F41" s="202">
        <v>-200</v>
      </c>
      <c r="G41" s="203">
        <f t="shared" si="0"/>
        <v>0</v>
      </c>
      <c r="H41" s="204" t="s">
        <v>912</v>
      </c>
    </row>
    <row r="42" spans="1:9" s="207" customFormat="1" ht="34.5" customHeight="1">
      <c r="A42" s="199">
        <v>38</v>
      </c>
      <c r="B42" s="143" t="s">
        <v>875</v>
      </c>
      <c r="C42" s="205" t="s">
        <v>403</v>
      </c>
      <c r="D42" s="200" t="s">
        <v>913</v>
      </c>
      <c r="E42" s="201">
        <v>300</v>
      </c>
      <c r="F42" s="202">
        <v>-300</v>
      </c>
      <c r="G42" s="203">
        <f t="shared" si="0"/>
        <v>0</v>
      </c>
      <c r="H42" s="204" t="s">
        <v>912</v>
      </c>
    </row>
    <row r="43" spans="1:9" s="207" customFormat="1" ht="73.5" customHeight="1">
      <c r="A43" s="199">
        <v>39</v>
      </c>
      <c r="B43" s="298" t="s">
        <v>875</v>
      </c>
      <c r="C43" s="299" t="s">
        <v>403</v>
      </c>
      <c r="D43" s="300" t="s">
        <v>914</v>
      </c>
      <c r="E43" s="301">
        <v>300</v>
      </c>
      <c r="F43" s="302">
        <v>-300</v>
      </c>
      <c r="G43" s="303">
        <f t="shared" si="0"/>
        <v>0</v>
      </c>
      <c r="H43" s="304" t="s">
        <v>915</v>
      </c>
    </row>
    <row r="44" spans="1:9" ht="76.5" customHeight="1">
      <c r="A44" s="199">
        <v>40</v>
      </c>
      <c r="B44" s="305" t="s">
        <v>917</v>
      </c>
      <c r="C44" s="306" t="s">
        <v>403</v>
      </c>
      <c r="D44" s="307" t="s">
        <v>914</v>
      </c>
      <c r="E44" s="308">
        <v>0</v>
      </c>
      <c r="F44" s="309">
        <v>211.13</v>
      </c>
      <c r="G44" s="310">
        <f t="shared" si="0"/>
        <v>211.13</v>
      </c>
      <c r="H44" s="311" t="s">
        <v>1102</v>
      </c>
    </row>
    <row r="45" spans="1:9" ht="74.25" customHeight="1">
      <c r="A45" s="199">
        <v>41</v>
      </c>
      <c r="B45" s="152" t="s">
        <v>917</v>
      </c>
      <c r="C45" s="235" t="s">
        <v>403</v>
      </c>
      <c r="D45" s="236" t="s">
        <v>916</v>
      </c>
      <c r="E45" s="237">
        <v>0</v>
      </c>
      <c r="F45" s="238">
        <v>88.869699999999995</v>
      </c>
      <c r="G45" s="239">
        <f t="shared" si="0"/>
        <v>88.869699999999995</v>
      </c>
      <c r="H45" s="240" t="s">
        <v>915</v>
      </c>
    </row>
    <row r="46" spans="1:9" ht="34.5" customHeight="1">
      <c r="A46" s="199">
        <v>42</v>
      </c>
      <c r="B46" s="152" t="s">
        <v>917</v>
      </c>
      <c r="C46" s="235" t="s">
        <v>403</v>
      </c>
      <c r="D46" s="236" t="s">
        <v>1120</v>
      </c>
      <c r="E46" s="237">
        <v>700</v>
      </c>
      <c r="F46" s="238">
        <v>-456</v>
      </c>
      <c r="G46" s="239">
        <f t="shared" si="0"/>
        <v>244</v>
      </c>
      <c r="H46" s="240" t="s">
        <v>918</v>
      </c>
    </row>
    <row r="47" spans="1:9" s="207" customFormat="1" ht="34.5" customHeight="1">
      <c r="A47" s="199">
        <v>43</v>
      </c>
      <c r="B47" s="152" t="s">
        <v>919</v>
      </c>
      <c r="C47" s="205" t="s">
        <v>403</v>
      </c>
      <c r="D47" s="200" t="s">
        <v>406</v>
      </c>
      <c r="E47" s="201">
        <v>5000</v>
      </c>
      <c r="F47" s="202">
        <v>-5000</v>
      </c>
      <c r="G47" s="203">
        <f t="shared" si="0"/>
        <v>0</v>
      </c>
      <c r="H47" s="204" t="s">
        <v>920</v>
      </c>
    </row>
    <row r="48" spans="1:9" s="207" customFormat="1" ht="34.5" customHeight="1">
      <c r="A48" s="199">
        <v>44</v>
      </c>
      <c r="B48" s="143" t="s">
        <v>875</v>
      </c>
      <c r="C48" s="205" t="s">
        <v>403</v>
      </c>
      <c r="D48" s="200" t="s">
        <v>921</v>
      </c>
      <c r="E48" s="201">
        <v>100</v>
      </c>
      <c r="F48" s="202">
        <v>-70.3</v>
      </c>
      <c r="G48" s="203">
        <f t="shared" si="0"/>
        <v>29.700000000000003</v>
      </c>
      <c r="H48" s="204" t="s">
        <v>922</v>
      </c>
    </row>
    <row r="49" spans="1:8" s="207" customFormat="1" ht="34.5" customHeight="1">
      <c r="A49" s="199">
        <v>45</v>
      </c>
      <c r="B49" s="143" t="s">
        <v>875</v>
      </c>
      <c r="C49" s="205" t="s">
        <v>403</v>
      </c>
      <c r="D49" s="200" t="s">
        <v>1178</v>
      </c>
      <c r="E49" s="201">
        <v>28</v>
      </c>
      <c r="F49" s="202">
        <v>-28</v>
      </c>
      <c r="G49" s="203">
        <f t="shared" si="0"/>
        <v>0</v>
      </c>
      <c r="H49" s="204" t="s">
        <v>912</v>
      </c>
    </row>
    <row r="50" spans="1:8" s="207" customFormat="1" ht="34.5" customHeight="1">
      <c r="A50" s="199">
        <v>46</v>
      </c>
      <c r="B50" s="143" t="s">
        <v>875</v>
      </c>
      <c r="C50" s="205" t="s">
        <v>403</v>
      </c>
      <c r="D50" s="200" t="s">
        <v>1179</v>
      </c>
      <c r="E50" s="201">
        <v>18</v>
      </c>
      <c r="F50" s="202">
        <v>-13</v>
      </c>
      <c r="G50" s="203">
        <f t="shared" si="0"/>
        <v>5</v>
      </c>
      <c r="H50" s="204" t="s">
        <v>923</v>
      </c>
    </row>
    <row r="51" spans="1:8" s="207" customFormat="1" ht="34.5" customHeight="1">
      <c r="A51" s="199">
        <v>47</v>
      </c>
      <c r="B51" s="143" t="s">
        <v>875</v>
      </c>
      <c r="C51" s="205" t="s">
        <v>403</v>
      </c>
      <c r="D51" s="200" t="s">
        <v>924</v>
      </c>
      <c r="E51" s="201">
        <v>180</v>
      </c>
      <c r="F51" s="202">
        <v>-34</v>
      </c>
      <c r="G51" s="203">
        <f t="shared" si="0"/>
        <v>146</v>
      </c>
      <c r="H51" s="204" t="s">
        <v>925</v>
      </c>
    </row>
    <row r="52" spans="1:8" s="207" customFormat="1" ht="34.5" customHeight="1">
      <c r="A52" s="199">
        <v>48</v>
      </c>
      <c r="B52" s="143" t="s">
        <v>1180</v>
      </c>
      <c r="C52" s="205" t="s">
        <v>403</v>
      </c>
      <c r="D52" s="200" t="s">
        <v>404</v>
      </c>
      <c r="E52" s="201">
        <v>3000</v>
      </c>
      <c r="F52" s="202">
        <v>-3000</v>
      </c>
      <c r="G52" s="203">
        <f t="shared" si="0"/>
        <v>0</v>
      </c>
      <c r="H52" s="204" t="s">
        <v>920</v>
      </c>
    </row>
    <row r="53" spans="1:8" s="207" customFormat="1" ht="34.5" customHeight="1">
      <c r="A53" s="199">
        <v>49</v>
      </c>
      <c r="B53" s="143" t="s">
        <v>875</v>
      </c>
      <c r="C53" s="205" t="s">
        <v>403</v>
      </c>
      <c r="D53" s="200" t="s">
        <v>405</v>
      </c>
      <c r="E53" s="201">
        <v>1000</v>
      </c>
      <c r="F53" s="202">
        <v>-1000</v>
      </c>
      <c r="G53" s="203">
        <f t="shared" si="0"/>
        <v>0</v>
      </c>
      <c r="H53" s="204" t="s">
        <v>927</v>
      </c>
    </row>
    <row r="54" spans="1:8" s="207" customFormat="1" ht="34.5" customHeight="1">
      <c r="A54" s="199">
        <v>50</v>
      </c>
      <c r="B54" s="143" t="s">
        <v>1180</v>
      </c>
      <c r="C54" s="205" t="s">
        <v>403</v>
      </c>
      <c r="D54" s="200" t="s">
        <v>928</v>
      </c>
      <c r="E54" s="201">
        <v>50</v>
      </c>
      <c r="F54" s="202">
        <v>-44</v>
      </c>
      <c r="G54" s="203">
        <f t="shared" si="0"/>
        <v>6</v>
      </c>
      <c r="H54" s="204" t="s">
        <v>929</v>
      </c>
    </row>
    <row r="55" spans="1:8" s="207" customFormat="1" ht="34.5" customHeight="1">
      <c r="A55" s="199">
        <v>51</v>
      </c>
      <c r="B55" s="143" t="s">
        <v>875</v>
      </c>
      <c r="C55" s="205" t="s">
        <v>403</v>
      </c>
      <c r="D55" s="200" t="s">
        <v>930</v>
      </c>
      <c r="E55" s="201">
        <v>50</v>
      </c>
      <c r="F55" s="202">
        <v>-50</v>
      </c>
      <c r="G55" s="203">
        <f t="shared" si="0"/>
        <v>0</v>
      </c>
      <c r="H55" s="204" t="s">
        <v>912</v>
      </c>
    </row>
    <row r="56" spans="1:8" s="207" customFormat="1" ht="34.5" customHeight="1">
      <c r="A56" s="199">
        <v>52</v>
      </c>
      <c r="B56" s="298" t="s">
        <v>882</v>
      </c>
      <c r="C56" s="299" t="s">
        <v>403</v>
      </c>
      <c r="D56" s="300" t="s">
        <v>931</v>
      </c>
      <c r="E56" s="301">
        <v>700</v>
      </c>
      <c r="F56" s="302">
        <v>-700</v>
      </c>
      <c r="G56" s="303">
        <f t="shared" si="0"/>
        <v>0</v>
      </c>
      <c r="H56" s="304" t="s">
        <v>932</v>
      </c>
    </row>
    <row r="57" spans="1:8" ht="34.5" customHeight="1">
      <c r="A57" s="199">
        <v>53</v>
      </c>
      <c r="B57" s="298" t="s">
        <v>1100</v>
      </c>
      <c r="C57" s="306" t="s">
        <v>403</v>
      </c>
      <c r="D57" s="307" t="s">
        <v>931</v>
      </c>
      <c r="E57" s="308">
        <v>0</v>
      </c>
      <c r="F57" s="309">
        <v>800</v>
      </c>
      <c r="G57" s="310">
        <f t="shared" si="0"/>
        <v>800</v>
      </c>
      <c r="H57" s="311" t="s">
        <v>1098</v>
      </c>
    </row>
    <row r="58" spans="1:8" s="207" customFormat="1" ht="34.5" customHeight="1">
      <c r="A58" s="199">
        <v>54</v>
      </c>
      <c r="B58" s="298" t="s">
        <v>882</v>
      </c>
      <c r="C58" s="299" t="s">
        <v>403</v>
      </c>
      <c r="D58" s="300" t="s">
        <v>933</v>
      </c>
      <c r="E58" s="301">
        <v>500</v>
      </c>
      <c r="F58" s="302">
        <v>-500</v>
      </c>
      <c r="G58" s="303">
        <f t="shared" si="0"/>
        <v>0</v>
      </c>
      <c r="H58" s="304" t="s">
        <v>934</v>
      </c>
    </row>
    <row r="59" spans="1:8" s="207" customFormat="1" ht="34.5" customHeight="1">
      <c r="A59" s="199">
        <v>55</v>
      </c>
      <c r="B59" s="298" t="s">
        <v>926</v>
      </c>
      <c r="C59" s="299" t="s">
        <v>403</v>
      </c>
      <c r="D59" s="300" t="s">
        <v>933</v>
      </c>
      <c r="E59" s="301">
        <v>0</v>
      </c>
      <c r="F59" s="302">
        <v>560</v>
      </c>
      <c r="G59" s="303">
        <f t="shared" si="0"/>
        <v>560</v>
      </c>
      <c r="H59" s="304" t="s">
        <v>1098</v>
      </c>
    </row>
    <row r="60" spans="1:8" s="207" customFormat="1" ht="34.5" customHeight="1">
      <c r="A60" s="199">
        <v>56</v>
      </c>
      <c r="B60" s="143" t="s">
        <v>875</v>
      </c>
      <c r="C60" s="205" t="s">
        <v>151</v>
      </c>
      <c r="D60" s="200" t="s">
        <v>152</v>
      </c>
      <c r="E60" s="201">
        <v>50</v>
      </c>
      <c r="F60" s="202">
        <v>-50</v>
      </c>
      <c r="G60" s="203">
        <f t="shared" si="0"/>
        <v>0</v>
      </c>
      <c r="H60" s="204" t="s">
        <v>935</v>
      </c>
    </row>
    <row r="61" spans="1:8" s="207" customFormat="1" ht="34.5" customHeight="1">
      <c r="A61" s="199">
        <v>57</v>
      </c>
      <c r="B61" s="143" t="s">
        <v>882</v>
      </c>
      <c r="C61" s="205" t="s">
        <v>387</v>
      </c>
      <c r="D61" s="200" t="s">
        <v>936</v>
      </c>
      <c r="E61" s="201">
        <v>50</v>
      </c>
      <c r="F61" s="202">
        <v>-50</v>
      </c>
      <c r="G61" s="203">
        <f t="shared" si="0"/>
        <v>0</v>
      </c>
      <c r="H61" s="204" t="s">
        <v>937</v>
      </c>
    </row>
    <row r="62" spans="1:8" s="207" customFormat="1" ht="34.5" customHeight="1">
      <c r="A62" s="199">
        <v>58</v>
      </c>
      <c r="B62" s="143" t="s">
        <v>882</v>
      </c>
      <c r="C62" s="205" t="s">
        <v>387</v>
      </c>
      <c r="D62" s="200" t="s">
        <v>938</v>
      </c>
      <c r="E62" s="201">
        <v>21</v>
      </c>
      <c r="F62" s="202">
        <v>-20</v>
      </c>
      <c r="G62" s="203">
        <f t="shared" si="0"/>
        <v>1</v>
      </c>
      <c r="H62" s="204" t="s">
        <v>939</v>
      </c>
    </row>
    <row r="63" spans="1:8" s="207" customFormat="1" ht="33" customHeight="1">
      <c r="A63" s="199">
        <v>59</v>
      </c>
      <c r="B63" s="143" t="s">
        <v>875</v>
      </c>
      <c r="C63" s="205" t="s">
        <v>387</v>
      </c>
      <c r="D63" s="200" t="s">
        <v>940</v>
      </c>
      <c r="E63" s="201">
        <v>150</v>
      </c>
      <c r="F63" s="202">
        <v>-120</v>
      </c>
      <c r="G63" s="203">
        <f t="shared" si="0"/>
        <v>30</v>
      </c>
      <c r="H63" s="204" t="s">
        <v>941</v>
      </c>
    </row>
    <row r="64" spans="1:8" s="207" customFormat="1" ht="33" customHeight="1">
      <c r="A64" s="199">
        <v>60</v>
      </c>
      <c r="B64" s="143" t="s">
        <v>882</v>
      </c>
      <c r="C64" s="205" t="s">
        <v>387</v>
      </c>
      <c r="D64" s="200" t="s">
        <v>942</v>
      </c>
      <c r="E64" s="201">
        <v>30</v>
      </c>
      <c r="F64" s="202">
        <v>-30</v>
      </c>
      <c r="G64" s="203">
        <f t="shared" si="0"/>
        <v>0</v>
      </c>
      <c r="H64" s="204" t="s">
        <v>912</v>
      </c>
    </row>
    <row r="65" spans="1:8" s="207" customFormat="1" ht="34.5" customHeight="1">
      <c r="A65" s="199">
        <v>61</v>
      </c>
      <c r="B65" s="143" t="s">
        <v>882</v>
      </c>
      <c r="C65" s="205" t="s">
        <v>520</v>
      </c>
      <c r="D65" s="200" t="s">
        <v>943</v>
      </c>
      <c r="E65" s="201">
        <v>50</v>
      </c>
      <c r="F65" s="202">
        <v>-30</v>
      </c>
      <c r="G65" s="203">
        <f t="shared" si="0"/>
        <v>20</v>
      </c>
      <c r="H65" s="204" t="s">
        <v>944</v>
      </c>
    </row>
    <row r="66" spans="1:8" s="207" customFormat="1" ht="50.25" customHeight="1">
      <c r="A66" s="199">
        <v>62</v>
      </c>
      <c r="B66" s="143" t="s">
        <v>875</v>
      </c>
      <c r="C66" s="205" t="s">
        <v>520</v>
      </c>
      <c r="D66" s="200" t="s">
        <v>804</v>
      </c>
      <c r="E66" s="201">
        <v>9559.4886000000006</v>
      </c>
      <c r="F66" s="202">
        <v>-9559.49</v>
      </c>
      <c r="G66" s="203">
        <f t="shared" si="0"/>
        <v>-1.3999999991938239E-3</v>
      </c>
      <c r="H66" s="204" t="s">
        <v>945</v>
      </c>
    </row>
    <row r="67" spans="1:8" s="207" customFormat="1" ht="34.5" customHeight="1">
      <c r="A67" s="199">
        <v>63</v>
      </c>
      <c r="B67" s="143" t="s">
        <v>882</v>
      </c>
      <c r="C67" s="205" t="s">
        <v>946</v>
      </c>
      <c r="D67" s="200" t="s">
        <v>947</v>
      </c>
      <c r="E67" s="201">
        <v>3588.02</v>
      </c>
      <c r="F67" s="202">
        <v>-3099.02</v>
      </c>
      <c r="G67" s="203">
        <v>489</v>
      </c>
      <c r="H67" s="204"/>
    </row>
    <row r="68" spans="1:8" s="207" customFormat="1" ht="34.5" customHeight="1">
      <c r="A68" s="199">
        <v>64</v>
      </c>
      <c r="B68" s="143" t="s">
        <v>1099</v>
      </c>
      <c r="C68" s="205" t="s">
        <v>946</v>
      </c>
      <c r="D68" s="200" t="s">
        <v>947</v>
      </c>
      <c r="E68" s="201">
        <v>0</v>
      </c>
      <c r="F68" s="202">
        <v>2830.54</v>
      </c>
      <c r="G68" s="203">
        <f t="shared" si="0"/>
        <v>2830.54</v>
      </c>
      <c r="H68" s="204" t="s">
        <v>1101</v>
      </c>
    </row>
    <row r="69" spans="1:8" s="207" customFormat="1" ht="34.5" customHeight="1">
      <c r="A69" s="199">
        <v>65</v>
      </c>
      <c r="B69" s="143" t="s">
        <v>882</v>
      </c>
      <c r="C69" s="205" t="s">
        <v>948</v>
      </c>
      <c r="D69" s="200" t="s">
        <v>949</v>
      </c>
      <c r="E69" s="201">
        <v>1000</v>
      </c>
      <c r="F69" s="202">
        <v>-1000</v>
      </c>
      <c r="G69" s="203">
        <f t="shared" si="0"/>
        <v>0</v>
      </c>
      <c r="H69" s="204"/>
    </row>
    <row r="70" spans="1:8" s="207" customFormat="1" ht="34.5" customHeight="1">
      <c r="A70" s="199">
        <v>66</v>
      </c>
      <c r="B70" s="143" t="s">
        <v>1099</v>
      </c>
      <c r="C70" s="205" t="s">
        <v>948</v>
      </c>
      <c r="D70" s="200" t="s">
        <v>949</v>
      </c>
      <c r="E70" s="201">
        <v>0</v>
      </c>
      <c r="F70" s="202">
        <v>726.13</v>
      </c>
      <c r="G70" s="203">
        <f t="shared" si="0"/>
        <v>726.13</v>
      </c>
      <c r="H70" s="204" t="s">
        <v>1101</v>
      </c>
    </row>
    <row r="71" spans="1:8" s="207" customFormat="1" ht="34.5" customHeight="1">
      <c r="A71" s="199">
        <v>67</v>
      </c>
      <c r="B71" s="152" t="s">
        <v>875</v>
      </c>
      <c r="C71" s="205" t="s">
        <v>134</v>
      </c>
      <c r="D71" s="200" t="s">
        <v>950</v>
      </c>
      <c r="E71" s="201">
        <v>60</v>
      </c>
      <c r="F71" s="202">
        <v>-34.15</v>
      </c>
      <c r="G71" s="203">
        <f t="shared" si="0"/>
        <v>25.85</v>
      </c>
      <c r="H71" s="204"/>
    </row>
    <row r="72" spans="1:8" s="207" customFormat="1" ht="34.5" customHeight="1">
      <c r="A72" s="199">
        <v>68</v>
      </c>
      <c r="B72" s="152" t="s">
        <v>875</v>
      </c>
      <c r="C72" s="205" t="s">
        <v>134</v>
      </c>
      <c r="D72" s="200" t="s">
        <v>951</v>
      </c>
      <c r="E72" s="201">
        <v>30</v>
      </c>
      <c r="F72" s="202">
        <v>-21.42</v>
      </c>
      <c r="G72" s="203">
        <f t="shared" si="0"/>
        <v>8.5799999999999983</v>
      </c>
      <c r="H72" s="204"/>
    </row>
    <row r="73" spans="1:8" s="207" customFormat="1" ht="34.5" customHeight="1">
      <c r="A73" s="199">
        <v>69</v>
      </c>
      <c r="B73" s="152" t="s">
        <v>875</v>
      </c>
      <c r="C73" s="205" t="s">
        <v>134</v>
      </c>
      <c r="D73" s="200" t="s">
        <v>952</v>
      </c>
      <c r="E73" s="201">
        <v>50</v>
      </c>
      <c r="F73" s="202">
        <v>-16.3247</v>
      </c>
      <c r="G73" s="203">
        <f t="shared" si="0"/>
        <v>33.6753</v>
      </c>
      <c r="H73" s="204"/>
    </row>
    <row r="74" spans="1:8" s="207" customFormat="1" ht="34.5" customHeight="1">
      <c r="A74" s="199">
        <v>70</v>
      </c>
      <c r="B74" s="152" t="s">
        <v>875</v>
      </c>
      <c r="C74" s="205" t="s">
        <v>134</v>
      </c>
      <c r="D74" s="200" t="s">
        <v>953</v>
      </c>
      <c r="E74" s="201">
        <v>56.470399999999998</v>
      </c>
      <c r="F74" s="202">
        <v>-56.470399999999998</v>
      </c>
      <c r="G74" s="203">
        <f t="shared" si="0"/>
        <v>0</v>
      </c>
      <c r="H74" s="204"/>
    </row>
    <row r="75" spans="1:8" s="207" customFormat="1" ht="34.5" customHeight="1">
      <c r="A75" s="199">
        <v>71</v>
      </c>
      <c r="B75" s="152" t="s">
        <v>875</v>
      </c>
      <c r="C75" s="205" t="s">
        <v>134</v>
      </c>
      <c r="D75" s="200" t="s">
        <v>954</v>
      </c>
      <c r="E75" s="201">
        <v>150</v>
      </c>
      <c r="F75" s="202">
        <v>-129.74</v>
      </c>
      <c r="G75" s="203">
        <f t="shared" si="0"/>
        <v>20.259999999999991</v>
      </c>
      <c r="H75" s="204"/>
    </row>
    <row r="76" spans="1:8" s="207" customFormat="1" ht="34.5" customHeight="1">
      <c r="A76" s="199">
        <v>72</v>
      </c>
      <c r="B76" s="152" t="s">
        <v>882</v>
      </c>
      <c r="C76" s="205" t="s">
        <v>169</v>
      </c>
      <c r="D76" s="200" t="s">
        <v>1121</v>
      </c>
      <c r="E76" s="201">
        <v>3000</v>
      </c>
      <c r="F76" s="202">
        <v>-3000</v>
      </c>
      <c r="G76" s="203">
        <f t="shared" si="0"/>
        <v>0</v>
      </c>
      <c r="H76" s="204"/>
    </row>
    <row r="77" spans="1:8" s="207" customFormat="1" ht="34.5" customHeight="1">
      <c r="A77" s="199">
        <v>73</v>
      </c>
      <c r="B77" s="152" t="s">
        <v>875</v>
      </c>
      <c r="C77" s="205" t="s">
        <v>955</v>
      </c>
      <c r="D77" s="200" t="s">
        <v>210</v>
      </c>
      <c r="E77" s="201">
        <v>10000</v>
      </c>
      <c r="F77" s="202">
        <v>-10000</v>
      </c>
      <c r="G77" s="203">
        <f t="shared" si="0"/>
        <v>0</v>
      </c>
      <c r="H77" s="204" t="s">
        <v>920</v>
      </c>
    </row>
    <row r="78" spans="1:8" s="207" customFormat="1" ht="34.5" customHeight="1">
      <c r="A78" s="199">
        <v>74</v>
      </c>
      <c r="B78" s="152" t="s">
        <v>875</v>
      </c>
      <c r="C78" s="205" t="s">
        <v>955</v>
      </c>
      <c r="D78" s="200" t="s">
        <v>956</v>
      </c>
      <c r="E78" s="201">
        <v>155</v>
      </c>
      <c r="F78" s="202">
        <v>-76.952133000000003</v>
      </c>
      <c r="G78" s="203">
        <f t="shared" si="0"/>
        <v>78.047866999999997</v>
      </c>
      <c r="H78" s="204"/>
    </row>
    <row r="79" spans="1:8" s="207" customFormat="1" ht="34.5" customHeight="1">
      <c r="A79" s="199">
        <v>75</v>
      </c>
      <c r="B79" s="152" t="s">
        <v>875</v>
      </c>
      <c r="C79" s="205" t="s">
        <v>587</v>
      </c>
      <c r="D79" s="200" t="s">
        <v>957</v>
      </c>
      <c r="E79" s="201">
        <v>100</v>
      </c>
      <c r="F79" s="202">
        <v>-100</v>
      </c>
      <c r="G79" s="203">
        <f t="shared" si="0"/>
        <v>0</v>
      </c>
      <c r="H79" s="204"/>
    </row>
    <row r="80" spans="1:8" s="207" customFormat="1" ht="34.5" customHeight="1">
      <c r="A80" s="199">
        <v>76</v>
      </c>
      <c r="B80" s="152" t="s">
        <v>875</v>
      </c>
      <c r="C80" s="205" t="s">
        <v>587</v>
      </c>
      <c r="D80" s="200" t="s">
        <v>958</v>
      </c>
      <c r="E80" s="201">
        <v>150</v>
      </c>
      <c r="F80" s="202">
        <v>-107.30029999999999</v>
      </c>
      <c r="G80" s="203">
        <f t="shared" si="0"/>
        <v>42.699700000000007</v>
      </c>
      <c r="H80" s="204"/>
    </row>
    <row r="81" spans="1:8" s="207" customFormat="1" ht="34.5" customHeight="1">
      <c r="A81" s="199">
        <v>77</v>
      </c>
      <c r="B81" s="152" t="s">
        <v>875</v>
      </c>
      <c r="C81" s="205" t="s">
        <v>587</v>
      </c>
      <c r="D81" s="200" t="s">
        <v>959</v>
      </c>
      <c r="E81" s="201">
        <v>186</v>
      </c>
      <c r="F81" s="202">
        <v>-136</v>
      </c>
      <c r="G81" s="203">
        <f t="shared" si="0"/>
        <v>50</v>
      </c>
      <c r="H81" s="204"/>
    </row>
    <row r="82" spans="1:8" s="207" customFormat="1" ht="34.5" customHeight="1">
      <c r="A82" s="199">
        <v>78</v>
      </c>
      <c r="B82" s="152" t="s">
        <v>875</v>
      </c>
      <c r="C82" s="205" t="s">
        <v>587</v>
      </c>
      <c r="D82" s="200" t="s">
        <v>960</v>
      </c>
      <c r="E82" s="201">
        <v>150</v>
      </c>
      <c r="F82" s="202">
        <v>-50.08</v>
      </c>
      <c r="G82" s="203">
        <f t="shared" si="0"/>
        <v>99.92</v>
      </c>
      <c r="H82" s="204"/>
    </row>
    <row r="83" spans="1:8" s="207" customFormat="1" ht="34.5" customHeight="1">
      <c r="A83" s="199">
        <v>79</v>
      </c>
      <c r="B83" s="152" t="s">
        <v>875</v>
      </c>
      <c r="C83" s="205" t="s">
        <v>587</v>
      </c>
      <c r="D83" s="200" t="s">
        <v>961</v>
      </c>
      <c r="E83" s="201">
        <v>200</v>
      </c>
      <c r="F83" s="202">
        <v>-94.504840999999999</v>
      </c>
      <c r="G83" s="203">
        <f t="shared" si="0"/>
        <v>105.495159</v>
      </c>
      <c r="H83" s="204"/>
    </row>
    <row r="84" spans="1:8" s="207" customFormat="1" ht="34.5" customHeight="1">
      <c r="A84" s="199">
        <v>80</v>
      </c>
      <c r="B84" s="152" t="s">
        <v>875</v>
      </c>
      <c r="C84" s="199" t="s">
        <v>1096</v>
      </c>
      <c r="D84" s="144" t="s">
        <v>1122</v>
      </c>
      <c r="E84" s="210">
        <v>900</v>
      </c>
      <c r="F84" s="211">
        <v>-900</v>
      </c>
      <c r="G84" s="203">
        <f t="shared" si="0"/>
        <v>0</v>
      </c>
      <c r="H84" s="204"/>
    </row>
    <row r="85" spans="1:8" s="207" customFormat="1" ht="34.5" customHeight="1">
      <c r="A85" s="199">
        <v>81</v>
      </c>
      <c r="B85" s="152" t="s">
        <v>875</v>
      </c>
      <c r="C85" s="199" t="s">
        <v>1097</v>
      </c>
      <c r="D85" s="144" t="s">
        <v>1123</v>
      </c>
      <c r="E85" s="210">
        <v>885</v>
      </c>
      <c r="F85" s="211">
        <v>-825</v>
      </c>
      <c r="G85" s="203">
        <f t="shared" si="0"/>
        <v>60</v>
      </c>
      <c r="H85" s="204"/>
    </row>
    <row r="86" spans="1:8" s="207" customFormat="1" ht="41.25" customHeight="1">
      <c r="A86" s="199">
        <v>82</v>
      </c>
      <c r="B86" s="305" t="s">
        <v>875</v>
      </c>
      <c r="C86" s="312" t="s">
        <v>1105</v>
      </c>
      <c r="D86" s="313" t="s">
        <v>398</v>
      </c>
      <c r="E86" s="314">
        <v>1660</v>
      </c>
      <c r="F86" s="315">
        <v>-1509</v>
      </c>
      <c r="G86" s="303">
        <f>E86+F86</f>
        <v>151</v>
      </c>
      <c r="H86" s="304" t="s">
        <v>1106</v>
      </c>
    </row>
    <row r="87" spans="1:8" s="207" customFormat="1" ht="41.25" customHeight="1">
      <c r="A87" s="199">
        <v>83</v>
      </c>
      <c r="B87" s="305" t="s">
        <v>1104</v>
      </c>
      <c r="C87" s="312" t="s">
        <v>1105</v>
      </c>
      <c r="D87" s="313" t="s">
        <v>398</v>
      </c>
      <c r="E87" s="314">
        <v>0</v>
      </c>
      <c r="F87" s="315">
        <v>337</v>
      </c>
      <c r="G87" s="303">
        <f>E87+F87</f>
        <v>337</v>
      </c>
      <c r="H87" s="304" t="s">
        <v>1102</v>
      </c>
    </row>
    <row r="88" spans="1:8" s="207" customFormat="1" ht="34.5" customHeight="1">
      <c r="A88" s="199">
        <v>84</v>
      </c>
      <c r="B88" s="305" t="s">
        <v>875</v>
      </c>
      <c r="C88" s="312" t="s">
        <v>1105</v>
      </c>
      <c r="D88" s="313" t="s">
        <v>962</v>
      </c>
      <c r="E88" s="314">
        <v>300</v>
      </c>
      <c r="F88" s="315">
        <v>-300</v>
      </c>
      <c r="G88" s="303">
        <f t="shared" si="0"/>
        <v>0</v>
      </c>
      <c r="H88" s="304" t="s">
        <v>76</v>
      </c>
    </row>
    <row r="89" spans="1:8" s="207" customFormat="1" ht="34.5" customHeight="1">
      <c r="A89" s="199">
        <v>85</v>
      </c>
      <c r="B89" s="305" t="s">
        <v>1104</v>
      </c>
      <c r="C89" s="312" t="s">
        <v>1105</v>
      </c>
      <c r="D89" s="313" t="s">
        <v>962</v>
      </c>
      <c r="E89" s="314">
        <v>0</v>
      </c>
      <c r="F89" s="315">
        <v>105</v>
      </c>
      <c r="G89" s="303">
        <f t="shared" si="0"/>
        <v>105</v>
      </c>
      <c r="H89" s="304" t="s">
        <v>1102</v>
      </c>
    </row>
    <row r="90" spans="1:8" s="207" customFormat="1" ht="34.5" customHeight="1">
      <c r="A90" s="199">
        <v>86</v>
      </c>
      <c r="B90" s="305" t="s">
        <v>875</v>
      </c>
      <c r="C90" s="312" t="s">
        <v>1105</v>
      </c>
      <c r="D90" s="313" t="s">
        <v>963</v>
      </c>
      <c r="E90" s="314">
        <v>500</v>
      </c>
      <c r="F90" s="315">
        <v>-500</v>
      </c>
      <c r="G90" s="303">
        <f t="shared" si="0"/>
        <v>0</v>
      </c>
      <c r="H90" s="304" t="s">
        <v>76</v>
      </c>
    </row>
    <row r="91" spans="1:8" s="207" customFormat="1" ht="34.5" customHeight="1">
      <c r="A91" s="199">
        <v>87</v>
      </c>
      <c r="B91" s="305" t="s">
        <v>1104</v>
      </c>
      <c r="C91" s="312" t="s">
        <v>1105</v>
      </c>
      <c r="D91" s="313" t="s">
        <v>963</v>
      </c>
      <c r="E91" s="314">
        <v>0</v>
      </c>
      <c r="F91" s="315">
        <v>61</v>
      </c>
      <c r="G91" s="303">
        <f t="shared" si="0"/>
        <v>61</v>
      </c>
      <c r="H91" s="304" t="s">
        <v>1102</v>
      </c>
    </row>
    <row r="92" spans="1:8" s="207" customFormat="1" ht="34.5" customHeight="1">
      <c r="A92" s="199">
        <v>88</v>
      </c>
      <c r="B92" s="305" t="s">
        <v>875</v>
      </c>
      <c r="C92" s="312" t="s">
        <v>1105</v>
      </c>
      <c r="D92" s="313" t="s">
        <v>964</v>
      </c>
      <c r="E92" s="314">
        <v>307.2</v>
      </c>
      <c r="F92" s="315">
        <v>-307.2</v>
      </c>
      <c r="G92" s="303">
        <f t="shared" si="0"/>
        <v>0</v>
      </c>
      <c r="H92" s="304" t="s">
        <v>76</v>
      </c>
    </row>
    <row r="93" spans="1:8" s="207" customFormat="1" ht="34.5" customHeight="1">
      <c r="A93" s="199">
        <v>89</v>
      </c>
      <c r="B93" s="305" t="s">
        <v>1104</v>
      </c>
      <c r="C93" s="312" t="s">
        <v>1105</v>
      </c>
      <c r="D93" s="313" t="s">
        <v>964</v>
      </c>
      <c r="E93" s="314">
        <v>0</v>
      </c>
      <c r="F93" s="315">
        <v>195.67</v>
      </c>
      <c r="G93" s="303">
        <f t="shared" si="0"/>
        <v>195.67</v>
      </c>
      <c r="H93" s="304" t="s">
        <v>1102</v>
      </c>
    </row>
    <row r="94" spans="1:8" s="207" customFormat="1" ht="34.5" customHeight="1">
      <c r="A94" s="199">
        <v>90</v>
      </c>
      <c r="B94" s="305" t="s">
        <v>875</v>
      </c>
      <c r="C94" s="312" t="s">
        <v>1105</v>
      </c>
      <c r="D94" s="313" t="s">
        <v>965</v>
      </c>
      <c r="E94" s="314">
        <v>118.72</v>
      </c>
      <c r="F94" s="315">
        <v>-118.72</v>
      </c>
      <c r="G94" s="303">
        <f t="shared" si="0"/>
        <v>0</v>
      </c>
      <c r="H94" s="304" t="s">
        <v>76</v>
      </c>
    </row>
    <row r="95" spans="1:8" s="207" customFormat="1" ht="34.5" customHeight="1">
      <c r="A95" s="199">
        <v>91</v>
      </c>
      <c r="B95" s="305" t="s">
        <v>1104</v>
      </c>
      <c r="C95" s="312" t="s">
        <v>1105</v>
      </c>
      <c r="D95" s="313" t="s">
        <v>965</v>
      </c>
      <c r="E95" s="314">
        <v>0</v>
      </c>
      <c r="F95" s="315">
        <v>20.36</v>
      </c>
      <c r="G95" s="303">
        <f t="shared" si="0"/>
        <v>20.36</v>
      </c>
      <c r="H95" s="304" t="s">
        <v>1102</v>
      </c>
    </row>
    <row r="96" spans="1:8" s="207" customFormat="1" ht="34.5" customHeight="1">
      <c r="A96" s="199">
        <v>92</v>
      </c>
      <c r="B96" s="152" t="s">
        <v>875</v>
      </c>
      <c r="C96" s="199" t="s">
        <v>1105</v>
      </c>
      <c r="D96" s="229" t="s">
        <v>966</v>
      </c>
      <c r="E96" s="210">
        <v>300</v>
      </c>
      <c r="F96" s="211">
        <v>-280</v>
      </c>
      <c r="G96" s="203">
        <f t="shared" si="0"/>
        <v>20</v>
      </c>
      <c r="H96" s="204" t="s">
        <v>76</v>
      </c>
    </row>
    <row r="97" spans="1:8" s="207" customFormat="1" ht="34.5" customHeight="1">
      <c r="A97" s="199">
        <v>93</v>
      </c>
      <c r="B97" s="152" t="s">
        <v>875</v>
      </c>
      <c r="C97" s="199" t="s">
        <v>1105</v>
      </c>
      <c r="D97" s="229" t="s">
        <v>967</v>
      </c>
      <c r="E97" s="210">
        <v>25</v>
      </c>
      <c r="F97" s="211">
        <v>-17.5</v>
      </c>
      <c r="G97" s="203">
        <f t="shared" si="0"/>
        <v>7.5</v>
      </c>
      <c r="H97" s="204" t="s">
        <v>76</v>
      </c>
    </row>
    <row r="98" spans="1:8" s="207" customFormat="1" ht="34.5" customHeight="1">
      <c r="A98" s="199">
        <v>94</v>
      </c>
      <c r="B98" s="152" t="s">
        <v>875</v>
      </c>
      <c r="C98" s="199" t="s">
        <v>1105</v>
      </c>
      <c r="D98" s="229" t="s">
        <v>968</v>
      </c>
      <c r="E98" s="210">
        <v>52.62</v>
      </c>
      <c r="F98" s="211">
        <v>-52.62</v>
      </c>
      <c r="G98" s="203">
        <f t="shared" si="0"/>
        <v>0</v>
      </c>
      <c r="H98" s="204" t="s">
        <v>76</v>
      </c>
    </row>
    <row r="99" spans="1:8" s="207" customFormat="1" ht="34.5" customHeight="1">
      <c r="A99" s="199">
        <v>95</v>
      </c>
      <c r="B99" s="152" t="s">
        <v>875</v>
      </c>
      <c r="C99" s="199" t="s">
        <v>1105</v>
      </c>
      <c r="D99" s="229" t="s">
        <v>969</v>
      </c>
      <c r="E99" s="210">
        <v>86.8</v>
      </c>
      <c r="F99" s="211">
        <v>-86.8</v>
      </c>
      <c r="G99" s="203">
        <f t="shared" si="0"/>
        <v>0</v>
      </c>
      <c r="H99" s="204" t="s">
        <v>76</v>
      </c>
    </row>
    <row r="100" spans="1:8" s="207" customFormat="1" ht="34.5" customHeight="1">
      <c r="A100" s="199">
        <v>96</v>
      </c>
      <c r="B100" s="152" t="s">
        <v>875</v>
      </c>
      <c r="C100" s="199" t="s">
        <v>343</v>
      </c>
      <c r="D100" s="229" t="s">
        <v>970</v>
      </c>
      <c r="E100" s="210">
        <v>71.599999999999994</v>
      </c>
      <c r="F100" s="211">
        <v>-71.599999999999994</v>
      </c>
      <c r="G100" s="203">
        <f t="shared" si="0"/>
        <v>0</v>
      </c>
      <c r="H100" s="204" t="s">
        <v>76</v>
      </c>
    </row>
    <row r="101" spans="1:8" s="207" customFormat="1" ht="34.5" customHeight="1">
      <c r="A101" s="199">
        <v>97</v>
      </c>
      <c r="B101" s="143" t="s">
        <v>875</v>
      </c>
      <c r="C101" s="199" t="s">
        <v>74</v>
      </c>
      <c r="D101" s="229" t="s">
        <v>971</v>
      </c>
      <c r="E101" s="210">
        <v>94</v>
      </c>
      <c r="F101" s="211">
        <v>-7.3486099999999901</v>
      </c>
      <c r="G101" s="203">
        <f t="shared" si="0"/>
        <v>86.651390000000006</v>
      </c>
      <c r="H101" s="204" t="s">
        <v>76</v>
      </c>
    </row>
    <row r="102" spans="1:8" s="207" customFormat="1" ht="34.5" customHeight="1">
      <c r="A102" s="199">
        <v>98</v>
      </c>
      <c r="B102" s="143" t="s">
        <v>882</v>
      </c>
      <c r="C102" s="199" t="s">
        <v>74</v>
      </c>
      <c r="D102" s="229" t="s">
        <v>972</v>
      </c>
      <c r="E102" s="210">
        <v>149.44</v>
      </c>
      <c r="F102" s="211">
        <v>-149.44</v>
      </c>
      <c r="G102" s="203">
        <f t="shared" si="0"/>
        <v>0</v>
      </c>
      <c r="H102" s="204" t="s">
        <v>76</v>
      </c>
    </row>
    <row r="103" spans="1:8" s="207" customFormat="1" ht="34.5" customHeight="1">
      <c r="A103" s="199">
        <v>99</v>
      </c>
      <c r="B103" s="143" t="s">
        <v>882</v>
      </c>
      <c r="C103" s="199" t="s">
        <v>74</v>
      </c>
      <c r="D103" s="229" t="s">
        <v>973</v>
      </c>
      <c r="E103" s="210">
        <v>146.05000000000001</v>
      </c>
      <c r="F103" s="211">
        <v>-71.298469999999995</v>
      </c>
      <c r="G103" s="203">
        <f t="shared" si="0"/>
        <v>74.751530000000017</v>
      </c>
      <c r="H103" s="204" t="s">
        <v>76</v>
      </c>
    </row>
    <row r="104" spans="1:8" s="207" customFormat="1" ht="34.5" customHeight="1">
      <c r="A104" s="199">
        <v>100</v>
      </c>
      <c r="B104" s="143" t="s">
        <v>875</v>
      </c>
      <c r="C104" s="199" t="s">
        <v>74</v>
      </c>
      <c r="D104" s="229" t="s">
        <v>974</v>
      </c>
      <c r="E104" s="210">
        <v>74.63</v>
      </c>
      <c r="F104" s="211">
        <v>-16.226911000000001</v>
      </c>
      <c r="G104" s="203">
        <f t="shared" si="0"/>
        <v>58.403088999999994</v>
      </c>
      <c r="H104" s="204" t="s">
        <v>76</v>
      </c>
    </row>
    <row r="105" spans="1:8" s="207" customFormat="1" ht="34.5" customHeight="1">
      <c r="A105" s="199">
        <v>101</v>
      </c>
      <c r="B105" s="143" t="s">
        <v>882</v>
      </c>
      <c r="C105" s="199" t="s">
        <v>74</v>
      </c>
      <c r="D105" s="229" t="s">
        <v>975</v>
      </c>
      <c r="E105" s="210">
        <v>150</v>
      </c>
      <c r="F105" s="211">
        <v>-150</v>
      </c>
      <c r="G105" s="203">
        <f t="shared" si="0"/>
        <v>0</v>
      </c>
      <c r="H105" s="204" t="s">
        <v>76</v>
      </c>
    </row>
    <row r="106" spans="1:8" s="207" customFormat="1" ht="34.5" customHeight="1">
      <c r="A106" s="199">
        <v>102</v>
      </c>
      <c r="B106" s="143" t="s">
        <v>882</v>
      </c>
      <c r="C106" s="199" t="s">
        <v>74</v>
      </c>
      <c r="D106" s="229" t="s">
        <v>976</v>
      </c>
      <c r="E106" s="210">
        <v>22.5</v>
      </c>
      <c r="F106" s="211">
        <v>-9</v>
      </c>
      <c r="G106" s="203">
        <f t="shared" si="0"/>
        <v>13.5</v>
      </c>
      <c r="H106" s="204" t="s">
        <v>76</v>
      </c>
    </row>
    <row r="107" spans="1:8" s="207" customFormat="1" ht="34.5" customHeight="1">
      <c r="A107" s="199">
        <v>103</v>
      </c>
      <c r="B107" s="143" t="s">
        <v>875</v>
      </c>
      <c r="C107" s="199" t="s">
        <v>74</v>
      </c>
      <c r="D107" s="229" t="s">
        <v>977</v>
      </c>
      <c r="E107" s="210">
        <v>100</v>
      </c>
      <c r="F107" s="211">
        <v>-100</v>
      </c>
      <c r="G107" s="203">
        <f t="shared" si="0"/>
        <v>0</v>
      </c>
      <c r="H107" s="204" t="s">
        <v>76</v>
      </c>
    </row>
    <row r="108" spans="1:8" s="207" customFormat="1" ht="34.5" customHeight="1">
      <c r="A108" s="199">
        <v>104</v>
      </c>
      <c r="B108" s="143" t="s">
        <v>882</v>
      </c>
      <c r="C108" s="199" t="s">
        <v>491</v>
      </c>
      <c r="D108" s="229" t="s">
        <v>978</v>
      </c>
      <c r="E108" s="210">
        <v>300</v>
      </c>
      <c r="F108" s="211">
        <v>-114.46124</v>
      </c>
      <c r="G108" s="203">
        <f t="shared" si="0"/>
        <v>185.53876</v>
      </c>
      <c r="H108" s="204" t="s">
        <v>76</v>
      </c>
    </row>
    <row r="109" spans="1:8" s="207" customFormat="1" ht="34.5" customHeight="1">
      <c r="A109" s="199">
        <v>105</v>
      </c>
      <c r="B109" s="298" t="s">
        <v>882</v>
      </c>
      <c r="C109" s="312" t="s">
        <v>491</v>
      </c>
      <c r="D109" s="316" t="s">
        <v>1115</v>
      </c>
      <c r="E109" s="314">
        <v>1030.47</v>
      </c>
      <c r="F109" s="315">
        <v>505</v>
      </c>
      <c r="G109" s="303">
        <f t="shared" si="0"/>
        <v>1535.47</v>
      </c>
      <c r="H109" s="304" t="s">
        <v>1116</v>
      </c>
    </row>
    <row r="110" spans="1:8" ht="34.5" customHeight="1">
      <c r="A110" s="199">
        <v>106</v>
      </c>
      <c r="B110" s="298" t="s">
        <v>1107</v>
      </c>
      <c r="C110" s="317" t="s">
        <v>491</v>
      </c>
      <c r="D110" s="307" t="s">
        <v>979</v>
      </c>
      <c r="E110" s="308">
        <v>0</v>
      </c>
      <c r="F110" s="309">
        <v>470</v>
      </c>
      <c r="G110" s="310">
        <f t="shared" si="0"/>
        <v>470</v>
      </c>
      <c r="H110" s="311" t="s">
        <v>1102</v>
      </c>
    </row>
    <row r="111" spans="1:8" s="207" customFormat="1" ht="34.5" customHeight="1">
      <c r="A111" s="199">
        <v>107</v>
      </c>
      <c r="B111" s="152" t="s">
        <v>875</v>
      </c>
      <c r="C111" s="199" t="s">
        <v>491</v>
      </c>
      <c r="D111" s="229" t="s">
        <v>980</v>
      </c>
      <c r="E111" s="210">
        <v>100</v>
      </c>
      <c r="F111" s="211">
        <v>-100</v>
      </c>
      <c r="G111" s="203">
        <f t="shared" si="0"/>
        <v>0</v>
      </c>
      <c r="H111" s="204" t="s">
        <v>76</v>
      </c>
    </row>
    <row r="112" spans="1:8" s="207" customFormat="1" ht="34.5" customHeight="1">
      <c r="A112" s="199">
        <v>108</v>
      </c>
      <c r="B112" s="152" t="s">
        <v>875</v>
      </c>
      <c r="C112" s="199" t="s">
        <v>491</v>
      </c>
      <c r="D112" s="229" t="s">
        <v>981</v>
      </c>
      <c r="E112" s="210">
        <v>10</v>
      </c>
      <c r="F112" s="211">
        <v>-10</v>
      </c>
      <c r="G112" s="203">
        <f t="shared" si="0"/>
        <v>0</v>
      </c>
      <c r="H112" s="204" t="s">
        <v>76</v>
      </c>
    </row>
    <row r="113" spans="1:8" s="207" customFormat="1" ht="34.5" customHeight="1">
      <c r="A113" s="199">
        <v>109</v>
      </c>
      <c r="B113" s="152" t="s">
        <v>875</v>
      </c>
      <c r="C113" s="199" t="s">
        <v>491</v>
      </c>
      <c r="D113" s="229" t="s">
        <v>982</v>
      </c>
      <c r="E113" s="210">
        <v>318.89</v>
      </c>
      <c r="F113" s="211">
        <v>-318.89</v>
      </c>
      <c r="G113" s="203">
        <f t="shared" si="0"/>
        <v>0</v>
      </c>
      <c r="H113" s="204" t="s">
        <v>76</v>
      </c>
    </row>
    <row r="114" spans="1:8" s="207" customFormat="1" ht="34.5" customHeight="1">
      <c r="A114" s="199">
        <v>110</v>
      </c>
      <c r="B114" s="152" t="s">
        <v>875</v>
      </c>
      <c r="C114" s="199" t="s">
        <v>491</v>
      </c>
      <c r="D114" s="229" t="s">
        <v>983</v>
      </c>
      <c r="E114" s="210">
        <v>100</v>
      </c>
      <c r="F114" s="211">
        <v>-54.7622</v>
      </c>
      <c r="G114" s="203">
        <f t="shared" si="0"/>
        <v>45.2378</v>
      </c>
      <c r="H114" s="204" t="s">
        <v>76</v>
      </c>
    </row>
    <row r="115" spans="1:8" s="207" customFormat="1" ht="34.5" customHeight="1">
      <c r="A115" s="199">
        <v>111</v>
      </c>
      <c r="B115" s="152" t="s">
        <v>875</v>
      </c>
      <c r="C115" s="199" t="s">
        <v>491</v>
      </c>
      <c r="D115" s="144" t="s">
        <v>1128</v>
      </c>
      <c r="E115" s="210">
        <v>399.31</v>
      </c>
      <c r="F115" s="211">
        <v>-399.31</v>
      </c>
      <c r="G115" s="203">
        <f t="shared" si="0"/>
        <v>0</v>
      </c>
      <c r="H115" s="204" t="s">
        <v>76</v>
      </c>
    </row>
    <row r="116" spans="1:8" s="207" customFormat="1" ht="34.5" customHeight="1">
      <c r="A116" s="199">
        <v>112</v>
      </c>
      <c r="B116" s="152" t="s">
        <v>875</v>
      </c>
      <c r="C116" s="199" t="s">
        <v>491</v>
      </c>
      <c r="D116" s="229" t="s">
        <v>984</v>
      </c>
      <c r="E116" s="210">
        <v>100</v>
      </c>
      <c r="F116" s="211">
        <v>-100</v>
      </c>
      <c r="G116" s="203">
        <f t="shared" si="0"/>
        <v>0</v>
      </c>
      <c r="H116" s="204" t="s">
        <v>76</v>
      </c>
    </row>
    <row r="117" spans="1:8" s="207" customFormat="1" ht="34.5" customHeight="1">
      <c r="A117" s="199">
        <v>113</v>
      </c>
      <c r="B117" s="152" t="s">
        <v>875</v>
      </c>
      <c r="C117" s="199" t="s">
        <v>491</v>
      </c>
      <c r="D117" s="229" t="s">
        <v>985</v>
      </c>
      <c r="E117" s="210">
        <v>100</v>
      </c>
      <c r="F117" s="211">
        <v>-100</v>
      </c>
      <c r="G117" s="203">
        <f t="shared" si="0"/>
        <v>0</v>
      </c>
      <c r="H117" s="204" t="s">
        <v>76</v>
      </c>
    </row>
    <row r="118" spans="1:8" s="207" customFormat="1" ht="34.5" customHeight="1">
      <c r="A118" s="199">
        <v>114</v>
      </c>
      <c r="B118" s="152" t="s">
        <v>875</v>
      </c>
      <c r="C118" s="199" t="s">
        <v>491</v>
      </c>
      <c r="D118" s="229" t="s">
        <v>986</v>
      </c>
      <c r="E118" s="210">
        <v>90</v>
      </c>
      <c r="F118" s="211">
        <v>-90</v>
      </c>
      <c r="G118" s="203">
        <f t="shared" si="0"/>
        <v>0</v>
      </c>
      <c r="H118" s="204" t="s">
        <v>76</v>
      </c>
    </row>
    <row r="119" spans="1:8" s="207" customFormat="1" ht="34.5" customHeight="1">
      <c r="A119" s="199">
        <v>115</v>
      </c>
      <c r="B119" s="152" t="s">
        <v>875</v>
      </c>
      <c r="C119" s="199" t="s">
        <v>491</v>
      </c>
      <c r="D119" s="229" t="s">
        <v>987</v>
      </c>
      <c r="E119" s="210">
        <v>131.9</v>
      </c>
      <c r="F119" s="211">
        <v>-131.9</v>
      </c>
      <c r="G119" s="203">
        <f t="shared" si="0"/>
        <v>0</v>
      </c>
      <c r="H119" s="204" t="s">
        <v>76</v>
      </c>
    </row>
    <row r="120" spans="1:8" s="207" customFormat="1" ht="34.5" customHeight="1">
      <c r="A120" s="199">
        <v>116</v>
      </c>
      <c r="B120" s="152" t="s">
        <v>875</v>
      </c>
      <c r="C120" s="199" t="s">
        <v>491</v>
      </c>
      <c r="D120" s="229" t="s">
        <v>988</v>
      </c>
      <c r="E120" s="210">
        <v>65.22</v>
      </c>
      <c r="F120" s="211">
        <v>-65.22</v>
      </c>
      <c r="G120" s="203">
        <f t="shared" si="0"/>
        <v>0</v>
      </c>
      <c r="H120" s="204" t="s">
        <v>76</v>
      </c>
    </row>
    <row r="121" spans="1:8" s="207" customFormat="1" ht="34.5" customHeight="1">
      <c r="A121" s="199">
        <v>117</v>
      </c>
      <c r="B121" s="152" t="s">
        <v>875</v>
      </c>
      <c r="C121" s="199" t="s">
        <v>491</v>
      </c>
      <c r="D121" s="229" t="s">
        <v>989</v>
      </c>
      <c r="E121" s="210">
        <v>250</v>
      </c>
      <c r="F121" s="211">
        <v>-250</v>
      </c>
      <c r="G121" s="203">
        <f t="shared" si="0"/>
        <v>0</v>
      </c>
      <c r="H121" s="204" t="s">
        <v>76</v>
      </c>
    </row>
    <row r="122" spans="1:8" s="207" customFormat="1" ht="34.5" customHeight="1">
      <c r="A122" s="199">
        <v>118</v>
      </c>
      <c r="B122" s="152" t="s">
        <v>875</v>
      </c>
      <c r="C122" s="199" t="s">
        <v>491</v>
      </c>
      <c r="D122" s="229" t="s">
        <v>990</v>
      </c>
      <c r="E122" s="210">
        <v>200</v>
      </c>
      <c r="F122" s="211">
        <v>-200</v>
      </c>
      <c r="G122" s="203">
        <f t="shared" si="0"/>
        <v>0</v>
      </c>
      <c r="H122" s="204" t="s">
        <v>76</v>
      </c>
    </row>
    <row r="123" spans="1:8" s="207" customFormat="1" ht="34.5" customHeight="1">
      <c r="A123" s="199">
        <v>119</v>
      </c>
      <c r="B123" s="152" t="s">
        <v>875</v>
      </c>
      <c r="C123" s="199" t="s">
        <v>491</v>
      </c>
      <c r="D123" s="229" t="s">
        <v>991</v>
      </c>
      <c r="E123" s="210">
        <v>100</v>
      </c>
      <c r="F123" s="211">
        <v>-100</v>
      </c>
      <c r="G123" s="203">
        <f t="shared" si="0"/>
        <v>0</v>
      </c>
      <c r="H123" s="204" t="s">
        <v>76</v>
      </c>
    </row>
    <row r="124" spans="1:8" s="207" customFormat="1" ht="34.5" customHeight="1">
      <c r="A124" s="199">
        <v>120</v>
      </c>
      <c r="B124" s="152" t="s">
        <v>875</v>
      </c>
      <c r="C124" s="199" t="s">
        <v>491</v>
      </c>
      <c r="D124" s="144" t="s">
        <v>1127</v>
      </c>
      <c r="E124" s="210">
        <v>300</v>
      </c>
      <c r="F124" s="211">
        <v>-300</v>
      </c>
      <c r="G124" s="203">
        <f t="shared" si="0"/>
        <v>0</v>
      </c>
      <c r="H124" s="204" t="s">
        <v>76</v>
      </c>
    </row>
    <row r="125" spans="1:8" s="207" customFormat="1" ht="34.5" customHeight="1">
      <c r="A125" s="199">
        <v>121</v>
      </c>
      <c r="B125" s="152" t="s">
        <v>875</v>
      </c>
      <c r="C125" s="199" t="s">
        <v>491</v>
      </c>
      <c r="D125" s="229" t="s">
        <v>992</v>
      </c>
      <c r="E125" s="210">
        <v>100</v>
      </c>
      <c r="F125" s="211">
        <v>-100</v>
      </c>
      <c r="G125" s="203">
        <f t="shared" si="0"/>
        <v>0</v>
      </c>
      <c r="H125" s="204" t="s">
        <v>76</v>
      </c>
    </row>
    <row r="126" spans="1:8" s="207" customFormat="1" ht="34.5" customHeight="1">
      <c r="A126" s="199">
        <v>122</v>
      </c>
      <c r="B126" s="152" t="s">
        <v>875</v>
      </c>
      <c r="C126" s="199" t="s">
        <v>491</v>
      </c>
      <c r="D126" s="144" t="s">
        <v>1126</v>
      </c>
      <c r="E126" s="210">
        <v>300</v>
      </c>
      <c r="F126" s="211">
        <v>-300</v>
      </c>
      <c r="G126" s="203">
        <f t="shared" si="0"/>
        <v>0</v>
      </c>
      <c r="H126" s="204" t="s">
        <v>76</v>
      </c>
    </row>
    <row r="127" spans="1:8" s="207" customFormat="1" ht="34.5" customHeight="1">
      <c r="A127" s="199">
        <v>123</v>
      </c>
      <c r="B127" s="152" t="s">
        <v>875</v>
      </c>
      <c r="C127" s="199" t="s">
        <v>70</v>
      </c>
      <c r="D127" s="229" t="s">
        <v>993</v>
      </c>
      <c r="E127" s="210">
        <v>100</v>
      </c>
      <c r="F127" s="211">
        <v>-99</v>
      </c>
      <c r="G127" s="203">
        <f t="shared" si="0"/>
        <v>1</v>
      </c>
      <c r="H127" s="204" t="s">
        <v>76</v>
      </c>
    </row>
    <row r="128" spans="1:8" s="207" customFormat="1" ht="34.5" customHeight="1">
      <c r="A128" s="199">
        <v>124</v>
      </c>
      <c r="B128" s="152" t="s">
        <v>875</v>
      </c>
      <c r="C128" s="199" t="s">
        <v>70</v>
      </c>
      <c r="D128" s="144" t="s">
        <v>1125</v>
      </c>
      <c r="E128" s="210">
        <v>400</v>
      </c>
      <c r="F128" s="211">
        <v>-348.07780000000002</v>
      </c>
      <c r="G128" s="203">
        <f t="shared" si="0"/>
        <v>51.922199999999975</v>
      </c>
      <c r="H128" s="204" t="s">
        <v>76</v>
      </c>
    </row>
    <row r="129" spans="1:8" s="207" customFormat="1" ht="34.5" customHeight="1">
      <c r="A129" s="199">
        <v>125</v>
      </c>
      <c r="B129" s="152" t="s">
        <v>875</v>
      </c>
      <c r="C129" s="199" t="s">
        <v>70</v>
      </c>
      <c r="D129" s="144" t="s">
        <v>1124</v>
      </c>
      <c r="E129" s="210">
        <v>374.37</v>
      </c>
      <c r="F129" s="211">
        <v>-311.61926599999998</v>
      </c>
      <c r="G129" s="203">
        <f t="shared" si="0"/>
        <v>62.750734000000023</v>
      </c>
      <c r="H129" s="204" t="s">
        <v>76</v>
      </c>
    </row>
    <row r="130" spans="1:8" s="207" customFormat="1" ht="34.5" customHeight="1">
      <c r="A130" s="199">
        <v>126</v>
      </c>
      <c r="B130" s="152" t="s">
        <v>875</v>
      </c>
      <c r="C130" s="199" t="s">
        <v>70</v>
      </c>
      <c r="D130" s="229" t="s">
        <v>994</v>
      </c>
      <c r="E130" s="210">
        <v>60</v>
      </c>
      <c r="F130" s="211">
        <v>-60</v>
      </c>
      <c r="G130" s="203">
        <f t="shared" si="0"/>
        <v>0</v>
      </c>
      <c r="H130" s="204" t="s">
        <v>76</v>
      </c>
    </row>
    <row r="131" spans="1:8" s="207" customFormat="1" ht="34.5" customHeight="1">
      <c r="A131" s="199">
        <v>127</v>
      </c>
      <c r="B131" s="152" t="s">
        <v>875</v>
      </c>
      <c r="C131" s="199" t="s">
        <v>70</v>
      </c>
      <c r="D131" s="229" t="s">
        <v>995</v>
      </c>
      <c r="E131" s="210">
        <v>100</v>
      </c>
      <c r="F131" s="211">
        <v>-42.963500000000003</v>
      </c>
      <c r="G131" s="203">
        <f t="shared" si="0"/>
        <v>57.036499999999997</v>
      </c>
      <c r="H131" s="204" t="s">
        <v>76</v>
      </c>
    </row>
    <row r="132" spans="1:8" s="207" customFormat="1" ht="34.5" customHeight="1">
      <c r="A132" s="199">
        <v>128</v>
      </c>
      <c r="B132" s="152" t="s">
        <v>875</v>
      </c>
      <c r="C132" s="199" t="s">
        <v>70</v>
      </c>
      <c r="D132" s="229" t="s">
        <v>996</v>
      </c>
      <c r="E132" s="210">
        <v>70</v>
      </c>
      <c r="F132" s="211">
        <v>-70</v>
      </c>
      <c r="G132" s="203">
        <f t="shared" si="0"/>
        <v>0</v>
      </c>
      <c r="H132" s="204" t="s">
        <v>76</v>
      </c>
    </row>
    <row r="133" spans="1:8" s="207" customFormat="1" ht="34.5" customHeight="1">
      <c r="A133" s="199">
        <v>129</v>
      </c>
      <c r="B133" s="152" t="s">
        <v>875</v>
      </c>
      <c r="C133" s="199" t="s">
        <v>70</v>
      </c>
      <c r="D133" s="229" t="s">
        <v>788</v>
      </c>
      <c r="E133" s="210">
        <v>3000</v>
      </c>
      <c r="F133" s="211">
        <v>-3000</v>
      </c>
      <c r="G133" s="203">
        <f t="shared" si="0"/>
        <v>0</v>
      </c>
      <c r="H133" s="204" t="s">
        <v>1117</v>
      </c>
    </row>
    <row r="134" spans="1:8" s="207" customFormat="1" ht="34.5" customHeight="1">
      <c r="A134" s="199">
        <v>130</v>
      </c>
      <c r="B134" s="143" t="s">
        <v>997</v>
      </c>
      <c r="C134" s="241" t="s">
        <v>998</v>
      </c>
      <c r="D134" s="229" t="s">
        <v>999</v>
      </c>
      <c r="E134" s="210">
        <v>35600</v>
      </c>
      <c r="F134" s="211">
        <v>4400</v>
      </c>
      <c r="G134" s="203">
        <f t="shared" si="0"/>
        <v>40000</v>
      </c>
      <c r="H134" s="232"/>
    </row>
    <row r="135" spans="1:8" s="207" customFormat="1" ht="35.1" customHeight="1">
      <c r="A135" s="199">
        <v>131</v>
      </c>
      <c r="B135" s="143" t="s">
        <v>997</v>
      </c>
      <c r="C135" s="241" t="s">
        <v>998</v>
      </c>
      <c r="D135" s="229" t="s">
        <v>1000</v>
      </c>
      <c r="E135" s="210">
        <v>9000</v>
      </c>
      <c r="F135" s="211">
        <v>1000</v>
      </c>
      <c r="G135" s="203">
        <f t="shared" si="0"/>
        <v>10000</v>
      </c>
      <c r="H135" s="232"/>
    </row>
    <row r="136" spans="1:8" s="207" customFormat="1" ht="39" customHeight="1">
      <c r="A136" s="199">
        <v>132</v>
      </c>
      <c r="B136" s="153" t="s">
        <v>997</v>
      </c>
      <c r="C136" s="242" t="s">
        <v>998</v>
      </c>
      <c r="D136" s="144" t="s">
        <v>1108</v>
      </c>
      <c r="E136" s="210">
        <v>8500</v>
      </c>
      <c r="F136" s="211">
        <v>10000</v>
      </c>
      <c r="G136" s="203">
        <f t="shared" si="0"/>
        <v>18500</v>
      </c>
      <c r="H136" s="229" t="s">
        <v>1001</v>
      </c>
    </row>
    <row r="137" spans="1:8" s="207" customFormat="1" ht="35.1" customHeight="1">
      <c r="A137" s="199">
        <v>133</v>
      </c>
      <c r="B137" s="143" t="s">
        <v>997</v>
      </c>
      <c r="C137" s="241" t="s">
        <v>998</v>
      </c>
      <c r="D137" s="144" t="s">
        <v>1109</v>
      </c>
      <c r="E137" s="210">
        <v>9000</v>
      </c>
      <c r="F137" s="211">
        <v>9700</v>
      </c>
      <c r="G137" s="203">
        <f t="shared" si="0"/>
        <v>18700</v>
      </c>
      <c r="H137" s="232" t="s">
        <v>1002</v>
      </c>
    </row>
    <row r="138" spans="1:8" s="207" customFormat="1" ht="52.5" customHeight="1">
      <c r="A138" s="199">
        <v>134</v>
      </c>
      <c r="B138" s="143" t="s">
        <v>997</v>
      </c>
      <c r="C138" s="241" t="s">
        <v>998</v>
      </c>
      <c r="D138" s="144" t="s">
        <v>1112</v>
      </c>
      <c r="E138" s="210">
        <v>0</v>
      </c>
      <c r="F138" s="211">
        <v>7000</v>
      </c>
      <c r="G138" s="203">
        <f t="shared" si="0"/>
        <v>7000</v>
      </c>
      <c r="H138" s="232"/>
    </row>
    <row r="139" spans="1:8" s="207" customFormat="1" ht="52.5" customHeight="1">
      <c r="A139" s="199">
        <v>135</v>
      </c>
      <c r="B139" s="143" t="s">
        <v>997</v>
      </c>
      <c r="C139" s="199" t="s">
        <v>1003</v>
      </c>
      <c r="D139" s="229" t="s">
        <v>1004</v>
      </c>
      <c r="E139" s="210">
        <v>5000</v>
      </c>
      <c r="F139" s="211">
        <v>2600</v>
      </c>
      <c r="G139" s="203">
        <f t="shared" si="0"/>
        <v>7600</v>
      </c>
      <c r="H139" s="232"/>
    </row>
    <row r="140" spans="1:8" s="207" customFormat="1" ht="52.5" customHeight="1">
      <c r="A140" s="199">
        <v>136</v>
      </c>
      <c r="B140" s="153" t="s">
        <v>997</v>
      </c>
      <c r="C140" s="243" t="s">
        <v>1005</v>
      </c>
      <c r="D140" s="229" t="s">
        <v>1006</v>
      </c>
      <c r="E140" s="210">
        <v>6000</v>
      </c>
      <c r="F140" s="211">
        <v>2500</v>
      </c>
      <c r="G140" s="203">
        <f t="shared" si="0"/>
        <v>8500</v>
      </c>
      <c r="H140" s="229"/>
    </row>
    <row r="141" spans="1:8" s="207" customFormat="1" ht="52.5" customHeight="1">
      <c r="A141" s="199">
        <v>137</v>
      </c>
      <c r="B141" s="143" t="s">
        <v>997</v>
      </c>
      <c r="C141" s="241" t="s">
        <v>1005</v>
      </c>
      <c r="D141" s="144" t="s">
        <v>1110</v>
      </c>
      <c r="E141" s="210">
        <v>0</v>
      </c>
      <c r="F141" s="211">
        <v>7000</v>
      </c>
      <c r="G141" s="203">
        <f t="shared" si="0"/>
        <v>7000</v>
      </c>
      <c r="H141" s="232"/>
    </row>
    <row r="142" spans="1:8" s="207" customFormat="1" ht="52.5" customHeight="1">
      <c r="A142" s="199">
        <v>138</v>
      </c>
      <c r="B142" s="143" t="s">
        <v>997</v>
      </c>
      <c r="C142" s="241" t="s">
        <v>665</v>
      </c>
      <c r="D142" s="229" t="s">
        <v>1007</v>
      </c>
      <c r="E142" s="210">
        <v>2600</v>
      </c>
      <c r="F142" s="211">
        <v>300</v>
      </c>
      <c r="G142" s="203">
        <f t="shared" ref="G142:G153" si="1">E142+F142</f>
        <v>2900</v>
      </c>
      <c r="H142" s="232"/>
    </row>
    <row r="143" spans="1:8" s="207" customFormat="1" ht="52.5" customHeight="1">
      <c r="A143" s="199">
        <v>139</v>
      </c>
      <c r="B143" s="143" t="s">
        <v>997</v>
      </c>
      <c r="C143" s="243" t="s">
        <v>1008</v>
      </c>
      <c r="D143" s="244" t="s">
        <v>1009</v>
      </c>
      <c r="E143" s="210">
        <v>5000</v>
      </c>
      <c r="F143" s="211">
        <v>1000</v>
      </c>
      <c r="G143" s="203">
        <f t="shared" si="1"/>
        <v>6000</v>
      </c>
      <c r="H143" s="229"/>
    </row>
    <row r="144" spans="1:8" s="207" customFormat="1" ht="52.5" customHeight="1">
      <c r="A144" s="199">
        <v>140</v>
      </c>
      <c r="B144" s="143" t="s">
        <v>997</v>
      </c>
      <c r="C144" s="241" t="s">
        <v>1008</v>
      </c>
      <c r="D144" s="229" t="s">
        <v>1010</v>
      </c>
      <c r="E144" s="210">
        <v>0</v>
      </c>
      <c r="F144" s="211">
        <v>4500</v>
      </c>
      <c r="G144" s="203">
        <f t="shared" si="1"/>
        <v>4500</v>
      </c>
      <c r="H144" s="232"/>
    </row>
    <row r="145" spans="1:8" s="207" customFormat="1" ht="52.5" customHeight="1">
      <c r="A145" s="199">
        <v>141</v>
      </c>
      <c r="B145" s="143" t="s">
        <v>997</v>
      </c>
      <c r="C145" s="241" t="s">
        <v>1008</v>
      </c>
      <c r="D145" s="144" t="s">
        <v>1111</v>
      </c>
      <c r="E145" s="210">
        <v>0</v>
      </c>
      <c r="F145" s="211">
        <v>10000</v>
      </c>
      <c r="G145" s="203">
        <f t="shared" si="1"/>
        <v>10000</v>
      </c>
      <c r="H145" s="232"/>
    </row>
    <row r="146" spans="1:8" s="207" customFormat="1" ht="52.5" customHeight="1">
      <c r="A146" s="199">
        <v>142</v>
      </c>
      <c r="B146" s="143" t="s">
        <v>1166</v>
      </c>
      <c r="C146" s="241" t="s">
        <v>604</v>
      </c>
      <c r="D146" s="229" t="s">
        <v>1011</v>
      </c>
      <c r="E146" s="210">
        <v>4813.7575589999997</v>
      </c>
      <c r="F146" s="146">
        <v>9292.4249999999993</v>
      </c>
      <c r="G146" s="203">
        <f t="shared" si="1"/>
        <v>14106.182558999999</v>
      </c>
      <c r="H146" s="232" t="s">
        <v>1012</v>
      </c>
    </row>
    <row r="147" spans="1:8" s="207" customFormat="1" ht="52.5" customHeight="1">
      <c r="A147" s="199">
        <v>143</v>
      </c>
      <c r="B147" s="143" t="s">
        <v>1167</v>
      </c>
      <c r="C147" s="241" t="s">
        <v>604</v>
      </c>
      <c r="D147" s="229" t="s">
        <v>1013</v>
      </c>
      <c r="E147" s="210">
        <v>464.8</v>
      </c>
      <c r="F147" s="146">
        <v>540</v>
      </c>
      <c r="G147" s="203">
        <f t="shared" si="1"/>
        <v>1004.8</v>
      </c>
      <c r="H147" s="232" t="s">
        <v>1014</v>
      </c>
    </row>
    <row r="148" spans="1:8" s="207" customFormat="1" ht="52.5" customHeight="1">
      <c r="A148" s="199">
        <v>144</v>
      </c>
      <c r="B148" s="126" t="s">
        <v>1168</v>
      </c>
      <c r="C148" s="241" t="s">
        <v>604</v>
      </c>
      <c r="D148" s="229" t="s">
        <v>1015</v>
      </c>
      <c r="E148" s="210">
        <v>726.52265999999997</v>
      </c>
      <c r="F148" s="146">
        <v>4460.2129199999999</v>
      </c>
      <c r="G148" s="203">
        <f t="shared" si="1"/>
        <v>5186.7355799999996</v>
      </c>
      <c r="H148" s="232" t="s">
        <v>1016</v>
      </c>
    </row>
    <row r="149" spans="1:8" s="207" customFormat="1" ht="52.5" customHeight="1">
      <c r="A149" s="199">
        <v>145</v>
      </c>
      <c r="B149" s="143" t="s">
        <v>1017</v>
      </c>
      <c r="C149" s="241" t="s">
        <v>604</v>
      </c>
      <c r="D149" s="229" t="s">
        <v>1018</v>
      </c>
      <c r="E149" s="210">
        <v>99.038201999999998</v>
      </c>
      <c r="F149" s="211">
        <v>69.599900000000005</v>
      </c>
      <c r="G149" s="203">
        <f t="shared" si="1"/>
        <v>168.638102</v>
      </c>
      <c r="H149" s="232" t="s">
        <v>1019</v>
      </c>
    </row>
    <row r="150" spans="1:8" s="207" customFormat="1" ht="52.5" customHeight="1">
      <c r="A150" s="199">
        <v>146</v>
      </c>
      <c r="B150" s="143" t="s">
        <v>1020</v>
      </c>
      <c r="C150" s="241" t="s">
        <v>604</v>
      </c>
      <c r="D150" s="229" t="s">
        <v>1021</v>
      </c>
      <c r="E150" s="210">
        <v>5.0340000000000003E-2</v>
      </c>
      <c r="F150" s="211">
        <v>-1E-4</v>
      </c>
      <c r="G150" s="203">
        <f t="shared" si="1"/>
        <v>5.024E-2</v>
      </c>
      <c r="H150" s="232" t="s">
        <v>1022</v>
      </c>
    </row>
    <row r="151" spans="1:8" s="207" customFormat="1" ht="52.5" customHeight="1">
      <c r="A151" s="199">
        <v>147</v>
      </c>
      <c r="B151" s="143" t="s">
        <v>1023</v>
      </c>
      <c r="C151" s="241" t="s">
        <v>604</v>
      </c>
      <c r="D151" s="229" t="s">
        <v>1024</v>
      </c>
      <c r="E151" s="210">
        <v>0.35769600000000001</v>
      </c>
      <c r="F151" s="211">
        <v>3.2927</v>
      </c>
      <c r="G151" s="203">
        <f t="shared" si="1"/>
        <v>3.6503959999999998</v>
      </c>
      <c r="H151" s="232" t="s">
        <v>1025</v>
      </c>
    </row>
    <row r="152" spans="1:8" s="207" customFormat="1" ht="52.5" customHeight="1">
      <c r="A152" s="199">
        <v>148</v>
      </c>
      <c r="B152" s="143" t="s">
        <v>1026</v>
      </c>
      <c r="C152" s="241" t="s">
        <v>604</v>
      </c>
      <c r="D152" s="229" t="s">
        <v>1027</v>
      </c>
      <c r="E152" s="210">
        <v>0</v>
      </c>
      <c r="F152" s="211">
        <v>0.64</v>
      </c>
      <c r="G152" s="203">
        <f t="shared" si="1"/>
        <v>0.64</v>
      </c>
      <c r="H152" s="232" t="s">
        <v>1028</v>
      </c>
    </row>
    <row r="153" spans="1:8" s="207" customFormat="1" ht="27.75" customHeight="1">
      <c r="A153" s="270" t="s">
        <v>13</v>
      </c>
      <c r="B153" s="270"/>
      <c r="C153" s="270"/>
      <c r="D153" s="270"/>
      <c r="E153" s="245">
        <f>SUM(E5:E152)</f>
        <v>158264.88545699994</v>
      </c>
      <c r="F153" s="197">
        <f>SUM(F5:F152)</f>
        <v>29792.949916999998</v>
      </c>
      <c r="G153" s="246">
        <f t="shared" si="1"/>
        <v>188057.83537399993</v>
      </c>
      <c r="H153" s="247"/>
    </row>
    <row r="155" spans="1:8" ht="14.25">
      <c r="E155" s="248"/>
      <c r="G155" s="249"/>
      <c r="H155" s="212"/>
    </row>
    <row r="156" spans="1:8" ht="32.25" customHeight="1">
      <c r="A156" s="277"/>
      <c r="B156" s="277"/>
      <c r="C156" s="277"/>
      <c r="D156" s="277"/>
      <c r="E156" s="277"/>
      <c r="F156" s="277"/>
      <c r="G156" s="277"/>
      <c r="H156" s="277"/>
    </row>
  </sheetData>
  <autoFilter ref="A4:L153"/>
  <sortState ref="A5:L37">
    <sortCondition ref="B5:B37"/>
  </sortState>
  <mergeCells count="4">
    <mergeCell ref="A2:H2"/>
    <mergeCell ref="G3:H3"/>
    <mergeCell ref="A153:D153"/>
    <mergeCell ref="A156:H156"/>
  </mergeCells>
  <phoneticPr fontId="71" type="noConversion"/>
  <conditionalFormatting sqref="D13:D16">
    <cfRule type="duplicateValues" dxfId="0" priority="1"/>
  </conditionalFormatting>
  <printOptions horizontalCentered="1"/>
  <pageMargins left="0.196850393700787" right="0.196850393700787" top="0.196850393700787" bottom="0.39370078740157499" header="0.15748031496063" footer="0.196850393700787"/>
  <pageSetup paperSize="9" scale="75" orientation="landscape" r:id="rId1"/>
  <headerFooter>
    <oddFooter>&amp;C第 &amp;P 页，共 &amp;N 页</oddFooter>
  </headerFooter>
  <colBreaks count="1" manualBreakCount="1">
    <brk id="8" max="63"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3"/>
  <sheetViews>
    <sheetView topLeftCell="D1" zoomScaleNormal="100" workbookViewId="0">
      <selection activeCell="R37" sqref="R37"/>
    </sheetView>
  </sheetViews>
  <sheetFormatPr defaultColWidth="9" defaultRowHeight="13.5"/>
  <cols>
    <col min="1" max="1" width="7.875" style="3" customWidth="1"/>
    <col min="2" max="2" width="42" style="3" customWidth="1"/>
    <col min="3" max="3" width="25.625" style="3" hidden="1" customWidth="1"/>
    <col min="4" max="6" width="16.875" style="3" customWidth="1"/>
    <col min="7" max="7" width="10.875" style="3" customWidth="1"/>
    <col min="8" max="8" width="46.125" style="3" customWidth="1"/>
    <col min="9" max="9" width="25.625" style="3" hidden="1" customWidth="1"/>
    <col min="10" max="10" width="16.875" style="3" customWidth="1"/>
    <col min="11" max="11" width="13.75" style="3" customWidth="1"/>
    <col min="12" max="12" width="15.5" style="3" customWidth="1"/>
    <col min="13" max="16384" width="9" style="3"/>
  </cols>
  <sheetData>
    <row r="1" spans="1:12">
      <c r="A1" s="75" t="s">
        <v>1176</v>
      </c>
    </row>
    <row r="2" spans="1:12" s="1" customFormat="1" ht="31.5">
      <c r="A2" s="282" t="s">
        <v>1138</v>
      </c>
      <c r="B2" s="282"/>
      <c r="C2" s="282"/>
      <c r="D2" s="282"/>
      <c r="E2" s="282"/>
      <c r="F2" s="282"/>
      <c r="G2" s="282"/>
      <c r="H2" s="282"/>
      <c r="I2" s="282"/>
      <c r="J2" s="282"/>
    </row>
    <row r="3" spans="1:12">
      <c r="A3" s="4" t="s">
        <v>1029</v>
      </c>
      <c r="B3" s="5"/>
      <c r="C3" s="5"/>
      <c r="D3" s="5"/>
      <c r="E3" s="5"/>
      <c r="F3" s="5"/>
      <c r="G3" s="41"/>
      <c r="H3" s="42"/>
      <c r="I3" s="42"/>
      <c r="J3" s="42"/>
      <c r="L3" s="76" t="s">
        <v>2</v>
      </c>
    </row>
    <row r="4" spans="1:12" ht="14.25">
      <c r="A4" s="283" t="s">
        <v>1030</v>
      </c>
      <c r="B4" s="284"/>
      <c r="C4" s="284"/>
      <c r="D4" s="284"/>
      <c r="E4" s="285"/>
      <c r="F4" s="286"/>
      <c r="G4" s="283" t="s">
        <v>1031</v>
      </c>
      <c r="H4" s="284"/>
      <c r="I4" s="284"/>
      <c r="J4" s="284"/>
      <c r="K4" s="284"/>
      <c r="L4" s="286"/>
    </row>
    <row r="5" spans="1:12" s="2" customFormat="1" ht="14.25" customHeight="1">
      <c r="A5" s="295" t="s">
        <v>1032</v>
      </c>
      <c r="B5" s="287" t="s">
        <v>1033</v>
      </c>
      <c r="C5" s="279" t="s">
        <v>1034</v>
      </c>
      <c r="D5" s="279" t="s">
        <v>67</v>
      </c>
      <c r="E5" s="278" t="s">
        <v>1035</v>
      </c>
      <c r="F5" s="280" t="s">
        <v>8</v>
      </c>
      <c r="G5" s="295" t="s">
        <v>1032</v>
      </c>
      <c r="H5" s="287" t="s">
        <v>1033</v>
      </c>
      <c r="I5" s="287" t="s">
        <v>1034</v>
      </c>
      <c r="J5" s="287" t="s">
        <v>67</v>
      </c>
      <c r="K5" s="278" t="s">
        <v>1035</v>
      </c>
      <c r="L5" s="280" t="s">
        <v>8</v>
      </c>
    </row>
    <row r="6" spans="1:12" s="2" customFormat="1" ht="14.25" customHeight="1">
      <c r="A6" s="296"/>
      <c r="B6" s="288"/>
      <c r="C6" s="297"/>
      <c r="D6" s="297"/>
      <c r="E6" s="279"/>
      <c r="F6" s="281"/>
      <c r="G6" s="296"/>
      <c r="H6" s="288"/>
      <c r="I6" s="288"/>
      <c r="J6" s="288"/>
      <c r="K6" s="279"/>
      <c r="L6" s="281"/>
    </row>
    <row r="7" spans="1:12" ht="14.25">
      <c r="A7" s="7"/>
      <c r="B7" s="8" t="s">
        <v>1036</v>
      </c>
      <c r="C7" s="9"/>
      <c r="D7" s="10">
        <f>D8+D10+D11+D12+D13</f>
        <v>2537</v>
      </c>
      <c r="E7" s="43">
        <f>E8+E10+E11+E12+E13</f>
        <v>-1300</v>
      </c>
      <c r="F7" s="44">
        <f>D7+E7</f>
        <v>1237</v>
      </c>
      <c r="G7" s="45"/>
      <c r="H7" s="8" t="s">
        <v>1037</v>
      </c>
      <c r="I7" s="77"/>
      <c r="J7" s="10">
        <f>J8+J10</f>
        <v>1836.9880000000001</v>
      </c>
      <c r="K7" s="78">
        <f t="shared" ref="K7:L7" si="0">K8+K10</f>
        <v>-1011.4</v>
      </c>
      <c r="L7" s="44">
        <f t="shared" si="0"/>
        <v>825.58799999999997</v>
      </c>
    </row>
    <row r="8" spans="1:12" ht="15.75">
      <c r="A8" s="11" t="s">
        <v>1038</v>
      </c>
      <c r="B8" s="8" t="s">
        <v>1039</v>
      </c>
      <c r="C8" s="12"/>
      <c r="D8" s="10">
        <f>D9</f>
        <v>900</v>
      </c>
      <c r="E8" s="46">
        <v>0</v>
      </c>
      <c r="F8" s="44">
        <f>D8+E8</f>
        <v>900</v>
      </c>
      <c r="G8" s="36"/>
      <c r="H8" s="8" t="s">
        <v>1040</v>
      </c>
      <c r="I8" s="79"/>
      <c r="J8" s="10">
        <f>J9</f>
        <v>0</v>
      </c>
      <c r="K8" s="80"/>
      <c r="L8" s="81"/>
    </row>
    <row r="9" spans="1:12">
      <c r="A9" s="13"/>
      <c r="B9" s="14" t="s">
        <v>1041</v>
      </c>
      <c r="C9" s="15"/>
      <c r="D9" s="16">
        <v>900</v>
      </c>
      <c r="E9" s="47"/>
      <c r="F9" s="48"/>
      <c r="G9" s="13" t="s">
        <v>1042</v>
      </c>
      <c r="H9" s="14"/>
      <c r="I9" s="32"/>
      <c r="J9" s="20"/>
      <c r="K9" s="80"/>
      <c r="L9" s="81"/>
    </row>
    <row r="10" spans="1:12" ht="15.75">
      <c r="A10" s="17" t="s">
        <v>1043</v>
      </c>
      <c r="B10" s="18" t="s">
        <v>1044</v>
      </c>
      <c r="C10" s="19"/>
      <c r="D10" s="20"/>
      <c r="E10" s="49"/>
      <c r="F10" s="50"/>
      <c r="G10" s="51" t="s">
        <v>1045</v>
      </c>
      <c r="H10" s="52" t="s">
        <v>1046</v>
      </c>
      <c r="I10" s="79"/>
      <c r="J10" s="10">
        <f>J11+J17</f>
        <v>1836.9880000000001</v>
      </c>
      <c r="K10" s="78">
        <f>K11+K17</f>
        <v>-1011.4</v>
      </c>
      <c r="L10" s="44">
        <f t="shared" ref="L10" si="1">L11+L17</f>
        <v>825.58799999999997</v>
      </c>
    </row>
    <row r="11" spans="1:12" ht="15.75">
      <c r="A11" s="21" t="s">
        <v>1047</v>
      </c>
      <c r="B11" s="18" t="s">
        <v>1048</v>
      </c>
      <c r="C11" s="22"/>
      <c r="D11" s="20"/>
      <c r="E11" s="49"/>
      <c r="F11" s="50"/>
      <c r="G11" s="13" t="s">
        <v>1049</v>
      </c>
      <c r="H11" s="14" t="s">
        <v>1050</v>
      </c>
      <c r="I11" s="82"/>
      <c r="J11" s="20">
        <f>J12+J13+J14+J15+J16</f>
        <v>711.98800000000006</v>
      </c>
      <c r="K11" s="83">
        <f>K12+K13+K14+K15+K16</f>
        <v>-601.79999999999995</v>
      </c>
      <c r="L11" s="50">
        <f>L12+L13+L14+L15+L16</f>
        <v>110.188</v>
      </c>
    </row>
    <row r="12" spans="1:12" ht="15.75">
      <c r="A12" s="21" t="s">
        <v>1051</v>
      </c>
      <c r="B12" s="18" t="s">
        <v>1052</v>
      </c>
      <c r="C12" s="23"/>
      <c r="D12" s="16"/>
      <c r="E12" s="47"/>
      <c r="F12" s="48"/>
      <c r="G12" s="53"/>
      <c r="H12" s="54" t="s">
        <v>1053</v>
      </c>
      <c r="I12" s="34"/>
      <c r="J12" s="84">
        <v>50</v>
      </c>
      <c r="K12" s="85">
        <v>0</v>
      </c>
      <c r="L12" s="86">
        <f t="shared" ref="L12:L16" si="2">J12+K12</f>
        <v>50</v>
      </c>
    </row>
    <row r="13" spans="1:12" ht="15.75">
      <c r="A13" s="17" t="s">
        <v>1054</v>
      </c>
      <c r="B13" s="18" t="s">
        <v>1055</v>
      </c>
      <c r="C13" s="22"/>
      <c r="D13" s="24">
        <f>SUM(D14:D22)</f>
        <v>1637</v>
      </c>
      <c r="E13" s="55">
        <f>SUM(E14:E22)</f>
        <v>-1300</v>
      </c>
      <c r="F13" s="56">
        <f>D13+E13</f>
        <v>337</v>
      </c>
      <c r="G13" s="53"/>
      <c r="H13" s="54" t="s">
        <v>1056</v>
      </c>
      <c r="I13" s="34"/>
      <c r="J13" s="84">
        <v>13.188000000000001</v>
      </c>
      <c r="K13" s="85">
        <v>0</v>
      </c>
      <c r="L13" s="86">
        <f t="shared" si="2"/>
        <v>13.188000000000001</v>
      </c>
    </row>
    <row r="14" spans="1:12" ht="14.25">
      <c r="A14" s="17"/>
      <c r="B14" s="25" t="s">
        <v>1057</v>
      </c>
      <c r="C14" s="15"/>
      <c r="D14" s="16">
        <v>30</v>
      </c>
      <c r="E14" s="47">
        <v>0</v>
      </c>
      <c r="F14" s="57">
        <f t="shared" ref="F14:F23" si="3">D14+E14</f>
        <v>30</v>
      </c>
      <c r="G14" s="53"/>
      <c r="H14" s="141" t="s">
        <v>1129</v>
      </c>
      <c r="I14" s="34"/>
      <c r="J14" s="84">
        <v>10</v>
      </c>
      <c r="K14" s="85">
        <v>-10</v>
      </c>
      <c r="L14" s="86">
        <f t="shared" si="2"/>
        <v>0</v>
      </c>
    </row>
    <row r="15" spans="1:12" ht="14.25">
      <c r="A15" s="17"/>
      <c r="B15" s="26" t="s">
        <v>1058</v>
      </c>
      <c r="C15" s="9"/>
      <c r="D15" s="16">
        <v>70</v>
      </c>
      <c r="E15" s="47">
        <v>0</v>
      </c>
      <c r="F15" s="57">
        <f t="shared" si="3"/>
        <v>70</v>
      </c>
      <c r="G15" s="59"/>
      <c r="H15" s="141" t="s">
        <v>1130</v>
      </c>
      <c r="I15" s="34"/>
      <c r="J15" s="84">
        <v>116.8</v>
      </c>
      <c r="K15" s="85">
        <v>-111.8</v>
      </c>
      <c r="L15" s="86">
        <f t="shared" si="2"/>
        <v>5</v>
      </c>
    </row>
    <row r="16" spans="1:12" ht="14.25">
      <c r="A16" s="17"/>
      <c r="B16" s="25" t="s">
        <v>1059</v>
      </c>
      <c r="C16" s="27"/>
      <c r="D16" s="16">
        <v>69</v>
      </c>
      <c r="E16" s="47">
        <v>0</v>
      </c>
      <c r="F16" s="57">
        <f t="shared" si="3"/>
        <v>69</v>
      </c>
      <c r="G16" s="59"/>
      <c r="H16" s="141" t="s">
        <v>1131</v>
      </c>
      <c r="I16" s="34"/>
      <c r="J16" s="84">
        <v>522</v>
      </c>
      <c r="K16" s="85">
        <v>-480</v>
      </c>
      <c r="L16" s="86">
        <f t="shared" si="2"/>
        <v>42</v>
      </c>
    </row>
    <row r="17" spans="1:12" ht="15.75">
      <c r="A17" s="28"/>
      <c r="B17" s="29" t="s">
        <v>1060</v>
      </c>
      <c r="C17" s="27"/>
      <c r="D17" s="16">
        <v>30</v>
      </c>
      <c r="E17" s="47">
        <v>0</v>
      </c>
      <c r="F17" s="57">
        <f t="shared" si="3"/>
        <v>30</v>
      </c>
      <c r="G17" s="59" t="s">
        <v>1061</v>
      </c>
      <c r="H17" s="60" t="s">
        <v>1062</v>
      </c>
      <c r="I17" s="82"/>
      <c r="J17" s="84">
        <f>SUM(J18:J22)</f>
        <v>1125</v>
      </c>
      <c r="K17" s="87">
        <f t="shared" ref="K17:L17" si="4">SUM(K18:K22)</f>
        <v>-409.6</v>
      </c>
      <c r="L17" s="88">
        <f t="shared" si="4"/>
        <v>715.4</v>
      </c>
    </row>
    <row r="18" spans="1:12" ht="15.75">
      <c r="A18" s="28"/>
      <c r="B18" s="25" t="s">
        <v>1063</v>
      </c>
      <c r="C18" s="27"/>
      <c r="D18" s="16">
        <v>80</v>
      </c>
      <c r="E18" s="47">
        <v>0</v>
      </c>
      <c r="F18" s="57">
        <f t="shared" si="3"/>
        <v>80</v>
      </c>
      <c r="G18" s="59"/>
      <c r="H18" s="141" t="s">
        <v>1133</v>
      </c>
      <c r="I18" s="82"/>
      <c r="J18" s="84">
        <v>75</v>
      </c>
      <c r="K18" s="34">
        <v>-75</v>
      </c>
      <c r="L18" s="86">
        <f>J18+K18</f>
        <v>0</v>
      </c>
    </row>
    <row r="19" spans="1:12" ht="15.75">
      <c r="A19" s="30"/>
      <c r="B19" s="25" t="s">
        <v>1064</v>
      </c>
      <c r="C19" s="27"/>
      <c r="D19" s="16">
        <v>48</v>
      </c>
      <c r="E19" s="47">
        <v>0</v>
      </c>
      <c r="F19" s="57">
        <f t="shared" si="3"/>
        <v>48</v>
      </c>
      <c r="G19" s="61"/>
      <c r="H19" s="141" t="s">
        <v>1132</v>
      </c>
      <c r="I19" s="82"/>
      <c r="J19" s="84">
        <v>1050</v>
      </c>
      <c r="K19" s="34">
        <v>-334.6</v>
      </c>
      <c r="L19" s="86">
        <f>J19+K19</f>
        <v>715.4</v>
      </c>
    </row>
    <row r="20" spans="1:12" ht="15.75">
      <c r="A20" s="30"/>
      <c r="B20" s="31" t="s">
        <v>1065</v>
      </c>
      <c r="C20" s="32"/>
      <c r="D20" s="16">
        <v>9.5</v>
      </c>
      <c r="E20" s="47">
        <v>0</v>
      </c>
      <c r="F20" s="57">
        <f t="shared" si="3"/>
        <v>9.5</v>
      </c>
      <c r="G20" s="61"/>
      <c r="H20" s="62"/>
      <c r="I20" s="82"/>
      <c r="J20" s="84"/>
      <c r="K20" s="32"/>
      <c r="L20" s="81"/>
    </row>
    <row r="21" spans="1:12" ht="15.75">
      <c r="A21" s="7"/>
      <c r="B21" s="31" t="s">
        <v>1066</v>
      </c>
      <c r="C21" s="32"/>
      <c r="D21" s="16">
        <v>0.5</v>
      </c>
      <c r="E21" s="47">
        <v>0</v>
      </c>
      <c r="F21" s="57">
        <f t="shared" si="3"/>
        <v>0.5</v>
      </c>
      <c r="G21" s="61"/>
      <c r="H21" s="62"/>
      <c r="I21" s="82"/>
      <c r="J21" s="84"/>
      <c r="K21" s="32"/>
      <c r="L21" s="81"/>
    </row>
    <row r="22" spans="1:12" ht="15.75">
      <c r="A22" s="7"/>
      <c r="B22" s="25" t="s">
        <v>1067</v>
      </c>
      <c r="C22" s="27"/>
      <c r="D22" s="16">
        <v>1300</v>
      </c>
      <c r="E22" s="63">
        <v>-1300</v>
      </c>
      <c r="F22" s="57">
        <f t="shared" si="3"/>
        <v>0</v>
      </c>
      <c r="G22" s="61"/>
      <c r="H22" s="58"/>
      <c r="I22" s="82"/>
      <c r="J22" s="84"/>
      <c r="K22" s="32"/>
      <c r="L22" s="81"/>
    </row>
    <row r="23" spans="1:12" ht="14.25">
      <c r="A23" s="7"/>
      <c r="B23" s="6" t="s">
        <v>1068</v>
      </c>
      <c r="C23" s="9"/>
      <c r="D23" s="24">
        <f>D7</f>
        <v>2537</v>
      </c>
      <c r="E23" s="55">
        <f>E7</f>
        <v>-1300</v>
      </c>
      <c r="F23" s="56">
        <f t="shared" si="3"/>
        <v>1237</v>
      </c>
      <c r="G23" s="64"/>
      <c r="H23" s="65" t="s">
        <v>871</v>
      </c>
      <c r="I23" s="22"/>
      <c r="J23" s="24">
        <f>J8+J10</f>
        <v>1836.9880000000001</v>
      </c>
      <c r="K23" s="55">
        <f t="shared" ref="K23:L23" si="5">K8+K10</f>
        <v>-1011.4</v>
      </c>
      <c r="L23" s="56">
        <f t="shared" si="5"/>
        <v>825.58799999999997</v>
      </c>
    </row>
    <row r="24" spans="1:12" ht="14.25">
      <c r="A24" s="33"/>
      <c r="B24" s="32"/>
      <c r="C24" s="32"/>
      <c r="D24" s="34"/>
      <c r="E24" s="66"/>
      <c r="F24" s="67"/>
      <c r="G24" s="68"/>
      <c r="H24" s="65"/>
      <c r="I24" s="65"/>
      <c r="J24" s="89"/>
      <c r="K24" s="32"/>
      <c r="L24" s="81"/>
    </row>
    <row r="25" spans="1:12" ht="14.25">
      <c r="A25" s="33">
        <v>110</v>
      </c>
      <c r="B25" s="35" t="s">
        <v>47</v>
      </c>
      <c r="C25" s="32"/>
      <c r="D25" s="24">
        <f>SUM(D26:D27)</f>
        <v>88.798000000000002</v>
      </c>
      <c r="E25" s="69">
        <v>0</v>
      </c>
      <c r="F25" s="56">
        <f>D25+E25</f>
        <v>88.798000000000002</v>
      </c>
      <c r="G25" s="68"/>
      <c r="H25" s="70" t="s">
        <v>1069</v>
      </c>
      <c r="I25" s="65"/>
      <c r="J25" s="55">
        <f>J26+J27</f>
        <v>788.81</v>
      </c>
      <c r="K25" s="55">
        <f t="shared" ref="K25:L25" si="6">K26+K27</f>
        <v>-288.60000000000002</v>
      </c>
      <c r="L25" s="90">
        <f t="shared" si="6"/>
        <v>500.21</v>
      </c>
    </row>
    <row r="26" spans="1:12" ht="14.25">
      <c r="A26" s="36"/>
      <c r="B26" s="37" t="s">
        <v>53</v>
      </c>
      <c r="C26" s="27"/>
      <c r="D26" s="16">
        <v>13.188000000000001</v>
      </c>
      <c r="E26" s="47">
        <v>0</v>
      </c>
      <c r="F26" s="57">
        <f t="shared" ref="F26:F29" si="7">D26+E26</f>
        <v>13.188000000000001</v>
      </c>
      <c r="G26" s="71"/>
      <c r="H26" s="72" t="s">
        <v>54</v>
      </c>
      <c r="I26" s="72"/>
      <c r="J26" s="89">
        <v>788.81</v>
      </c>
      <c r="K26" s="32">
        <v>-288.60000000000002</v>
      </c>
      <c r="L26" s="91">
        <f>J26+K26</f>
        <v>500.21</v>
      </c>
    </row>
    <row r="27" spans="1:12" ht="14.25">
      <c r="A27" s="36"/>
      <c r="B27" s="38" t="s">
        <v>1070</v>
      </c>
      <c r="C27" s="27"/>
      <c r="D27" s="16">
        <v>75.61</v>
      </c>
      <c r="E27" s="47">
        <v>0</v>
      </c>
      <c r="F27" s="57">
        <f t="shared" si="7"/>
        <v>75.61</v>
      </c>
      <c r="G27" s="71"/>
      <c r="H27" s="72" t="s">
        <v>1071</v>
      </c>
      <c r="I27" s="72"/>
      <c r="J27" s="89"/>
      <c r="K27" s="32"/>
      <c r="L27" s="81"/>
    </row>
    <row r="28" spans="1:12" ht="14.25">
      <c r="A28" s="36"/>
      <c r="B28" s="38"/>
      <c r="C28" s="39"/>
      <c r="D28" s="16"/>
      <c r="E28" s="47"/>
      <c r="F28" s="56"/>
      <c r="G28" s="289" t="s">
        <v>61</v>
      </c>
      <c r="H28" s="290"/>
      <c r="I28" s="290"/>
      <c r="J28" s="55">
        <f>J23+J25</f>
        <v>2625.7979999999998</v>
      </c>
      <c r="K28" s="55">
        <f>K23+K25</f>
        <v>-1300</v>
      </c>
      <c r="L28" s="90">
        <f>L23+L25</f>
        <v>1325.798</v>
      </c>
    </row>
    <row r="29" spans="1:12" ht="14.25">
      <c r="A29" s="291" t="s">
        <v>60</v>
      </c>
      <c r="B29" s="292"/>
      <c r="C29" s="292"/>
      <c r="D29" s="40">
        <f>D7+D26+D27+D28</f>
        <v>2625.7979999999998</v>
      </c>
      <c r="E29" s="73">
        <f>E7+E26+E27+E28</f>
        <v>-1300</v>
      </c>
      <c r="F29" s="74">
        <f t="shared" si="7"/>
        <v>1325.798</v>
      </c>
      <c r="G29" s="293" t="s">
        <v>62</v>
      </c>
      <c r="H29" s="294"/>
      <c r="I29" s="294"/>
      <c r="J29" s="73">
        <f>D29-J28</f>
        <v>0</v>
      </c>
      <c r="K29" s="92"/>
      <c r="L29" s="93">
        <v>0</v>
      </c>
    </row>
    <row r="30" spans="1:12">
      <c r="E30" s="75" t="s">
        <v>1072</v>
      </c>
    </row>
    <row r="33" spans="10:10">
      <c r="J33" s="94"/>
    </row>
  </sheetData>
  <mergeCells count="18">
    <mergeCell ref="G28:I28"/>
    <mergeCell ref="A29:C29"/>
    <mergeCell ref="G29:I29"/>
    <mergeCell ref="A5:A6"/>
    <mergeCell ref="B5:B6"/>
    <mergeCell ref="C5:C6"/>
    <mergeCell ref="D5:D6"/>
    <mergeCell ref="E5:E6"/>
    <mergeCell ref="F5:F6"/>
    <mergeCell ref="G5:G6"/>
    <mergeCell ref="H5:H6"/>
    <mergeCell ref="I5:I6"/>
    <mergeCell ref="K5:K6"/>
    <mergeCell ref="L5:L6"/>
    <mergeCell ref="A2:J2"/>
    <mergeCell ref="A4:F4"/>
    <mergeCell ref="G4:L4"/>
    <mergeCell ref="J5:J6"/>
  </mergeCells>
  <phoneticPr fontId="71" type="noConversion"/>
  <pageMargins left="0.70866141732283472" right="0.70866141732283472" top="0.74803149606299213" bottom="0.74803149606299213" header="0.31496062992125984" footer="0.31496062992125984"/>
  <pageSetup paperSize="9"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5</vt:i4>
      </vt:variant>
      <vt:variant>
        <vt:lpstr>命名范围</vt:lpstr>
      </vt:variant>
      <vt:variant>
        <vt:i4>6</vt:i4>
      </vt:variant>
    </vt:vector>
  </HeadingPairs>
  <TitlesOfParts>
    <vt:vector size="11" baseType="lpstr">
      <vt:lpstr>1</vt:lpstr>
      <vt:lpstr>2</vt:lpstr>
      <vt:lpstr>3</vt:lpstr>
      <vt:lpstr>4</vt:lpstr>
      <vt:lpstr>5</vt:lpstr>
      <vt:lpstr>'1'!Print_Area</vt:lpstr>
      <vt:lpstr>'2'!Print_Area</vt:lpstr>
      <vt:lpstr>'3'!Print_Area</vt:lpstr>
      <vt:lpstr>'4'!Print_Area</vt:lpstr>
      <vt:lpstr>'2'!Print_Titles</vt:lpstr>
      <vt:lpstr>'4'!Print_Titles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杨茜淇</cp:lastModifiedBy>
  <cp:lastPrinted>2024-12-24T09:40:30Z</cp:lastPrinted>
  <dcterms:created xsi:type="dcterms:W3CDTF">2006-09-21T00:00:00Z</dcterms:created>
  <dcterms:modified xsi:type="dcterms:W3CDTF">2024-12-31T08:49:03Z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2052-12.8.2.1113</vt:lpwstr>
  </property>
  <property fmtid="{D5CDD505-2E9C-101B-9397-08002B2CF9AE}" pid="3" name="ICV">
    <vt:lpwstr>84B23F75502A6CC8DB5C5167A40142ED_42</vt:lpwstr>
  </property>
</Properties>
</file>